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iparipovic\Desktop\MEG\Grant metodologija\GM JLS Oktobar 2017\Zepce\"/>
    </mc:Choice>
  </mc:AlternateContent>
  <workbookProtection workbookAlgorithmName="SHA-512" workbookHashValue="0G9KpahLySMaFBP5uluh3WFycXd7o74zGcHO+Q2O06SkfVNySGMFeP/EYv8LRCBbUP1dp4+JtK1CufhKz+3bKA==" workbookSaltValue="+xKdB6DY5MHxIYxKhyg0Bg==" workbookSpinCount="100000" lockStructure="1"/>
  <bookViews>
    <workbookView xWindow="0" yWindow="0" windowWidth="23040" windowHeight="8472" xr2:uid="{00000000-000D-0000-FFFF-FFFF00000000}"/>
  </bookViews>
  <sheets>
    <sheet name="Zepce" sheetId="1" r:id="rId1"/>
    <sheet name="Simulator" sheetId="2" r:id="rId2"/>
  </sheets>
  <externalReferences>
    <externalReference r:id="rId3"/>
    <externalReference r:id="rId4"/>
  </externalReferences>
  <definedNames>
    <definedName name="mala" localSheetId="1">#REF!</definedName>
    <definedName name="mala" localSheetId="0">#REF!</definedName>
    <definedName name="mala">#REF!</definedName>
    <definedName name="mala1" localSheetId="1">#REF!</definedName>
    <definedName name="mala1">#REF!</definedName>
    <definedName name="mala2">#REF!</definedName>
    <definedName name="Prnjavor">#REF!</definedName>
    <definedName name="S">#REF!</definedName>
    <definedName name="SizeofLG" localSheetId="1">[1]list!$A$1:$A$4</definedName>
    <definedName name="SizeofLG">[2]list!$A$1:$A$4</definedName>
    <definedName name="small" localSheetId="1">#REF!</definedName>
    <definedName name="small" localSheetId="0">Zepce!#REF!</definedName>
    <definedName name="small">#REF!</definedName>
    <definedName name="Teslic" localSheetId="1">#REF!</definedName>
    <definedName name="Teslic" localSheetId="0">#REF!</definedName>
    <definedName name="Teslic">#REF!</definedName>
    <definedName name="Teslic2" localSheetId="1">#REF!</definedName>
    <definedName name="Teslic2">#REF!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J60" i="1"/>
  <c r="J57" i="1"/>
  <c r="J54" i="1"/>
  <c r="J27" i="1"/>
  <c r="J36" i="1"/>
  <c r="J5" i="1"/>
  <c r="J8" i="1"/>
  <c r="J19" i="1"/>
  <c r="J15" i="1"/>
  <c r="J48" i="1"/>
  <c r="J29" i="1"/>
  <c r="J25" i="1"/>
  <c r="J47" i="1"/>
  <c r="J45" i="1"/>
  <c r="J43" i="1"/>
  <c r="J20" i="1"/>
  <c r="J4" i="1"/>
  <c r="J6" i="1"/>
  <c r="J7" i="1"/>
  <c r="J9" i="1"/>
  <c r="J10" i="1"/>
  <c r="J11" i="1"/>
  <c r="J12" i="1"/>
  <c r="J13" i="1"/>
  <c r="J14" i="1"/>
  <c r="J16" i="1"/>
  <c r="J17" i="1"/>
  <c r="J18" i="1"/>
  <c r="J21" i="1"/>
  <c r="J22" i="1"/>
  <c r="J23" i="1"/>
  <c r="J24" i="1"/>
  <c r="J26" i="1"/>
  <c r="J28" i="1"/>
  <c r="J30" i="1"/>
  <c r="J31" i="1"/>
  <c r="J32" i="1"/>
  <c r="J33" i="1"/>
  <c r="J34" i="1"/>
  <c r="J35" i="1"/>
  <c r="J37" i="1"/>
  <c r="J38" i="1"/>
  <c r="J39" i="1"/>
  <c r="J40" i="1"/>
  <c r="J41" i="1"/>
  <c r="J42" i="1"/>
  <c r="J44" i="1"/>
  <c r="J46" i="1"/>
  <c r="J49" i="1"/>
  <c r="J50" i="1"/>
  <c r="J51" i="1"/>
  <c r="J52" i="1"/>
  <c r="J53" i="1"/>
  <c r="J55" i="1"/>
  <c r="J56" i="1"/>
  <c r="J58" i="1"/>
  <c r="J59" i="1"/>
  <c r="J61" i="1"/>
  <c r="J62" i="1"/>
  <c r="J63" i="1"/>
  <c r="J64" i="1"/>
  <c r="C10" i="2"/>
  <c r="C8" i="2"/>
  <c r="C11" i="2"/>
  <c r="C12" i="2"/>
  <c r="B4" i="2"/>
  <c r="C5" i="2"/>
  <c r="C13" i="2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P6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4" i="1"/>
  <c r="M6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Sinisa Ubiparipovic</author>
  </authors>
  <commentList>
    <comment ref="N4" authorId="0" shapeId="0" xr:uid="{2C8DF0E2-ADDE-4886-92B3-576A926401AE}">
      <text>
        <r>
          <rPr>
            <b/>
            <sz val="9"/>
            <color indexed="81"/>
            <rFont val="Tahoma"/>
            <charset val="1"/>
          </rPr>
          <t>Sinisa Ubiparipovic:</t>
        </r>
        <r>
          <rPr>
            <sz val="9"/>
            <color indexed="81"/>
            <rFont val="Tahoma"/>
            <charset val="1"/>
          </rPr>
          <t xml:space="preserve">
Potkrijepiti dodatnim dokazima o odnosu RAZ i opcinska uprava (koordinacija, komunikacija pri planiranju, zvjestavanju i monitoringu.</t>
        </r>
      </text>
    </comment>
    <comment ref="N9" authorId="0" shapeId="0" xr:uid="{2B185A49-15AD-45D2-8407-4F8E6EBA66C7}">
      <text>
        <r>
          <rPr>
            <b/>
            <sz val="9"/>
            <color indexed="81"/>
            <rFont val="Tahoma"/>
            <charset val="1"/>
          </rPr>
          <t>Sinisa Ubiparipovic:</t>
        </r>
        <r>
          <rPr>
            <sz val="9"/>
            <color indexed="81"/>
            <rFont val="Tahoma"/>
            <charset val="1"/>
          </rPr>
          <t xml:space="preserve">
Nema polugodisnjeg izvjestaja o realizaciji plana impl.strat. za 2017.</t>
        </r>
      </text>
    </comment>
    <comment ref="N15" authorId="0" shapeId="0" xr:uid="{B6391F47-6C8D-43F4-AAFF-3BB505E1DB39}">
      <text>
        <r>
          <rPr>
            <b/>
            <sz val="9"/>
            <color indexed="81"/>
            <rFont val="Tahoma"/>
            <charset val="1"/>
          </rPr>
          <t>Sinisa Ubiparipovic:</t>
        </r>
        <r>
          <rPr>
            <sz val="9"/>
            <color indexed="81"/>
            <rFont val="Tahoma"/>
            <charset val="1"/>
          </rPr>
          <t xml:space="preserve">
Nema plana odjela.</t>
        </r>
      </text>
    </comment>
    <comment ref="N19" authorId="0" shapeId="0" xr:uid="{03FBEA98-FFEB-4B25-8E18-C652942550ED}">
      <text>
        <r>
          <rPr>
            <b/>
            <sz val="9"/>
            <color indexed="81"/>
            <rFont val="Tahoma"/>
            <charset val="1"/>
          </rPr>
          <t>Sinisa Ubiparipovic:</t>
        </r>
        <r>
          <rPr>
            <sz val="9"/>
            <color indexed="81"/>
            <rFont val="Tahoma"/>
            <charset val="1"/>
          </rPr>
          <t xml:space="preserve">
Nema plana odjela.</t>
        </r>
      </text>
    </comment>
    <comment ref="N29" authorId="0" shapeId="0" xr:uid="{E5D90FEE-291C-43C8-8CB9-47480CC2D1BA}">
      <text>
        <r>
          <rPr>
            <b/>
            <sz val="9"/>
            <color indexed="81"/>
            <rFont val="Tahoma"/>
            <charset val="1"/>
          </rPr>
          <t>Sinisa Ubiparipovic:</t>
        </r>
        <r>
          <rPr>
            <sz val="9"/>
            <color indexed="81"/>
            <rFont val="Tahoma"/>
            <charset val="1"/>
          </rPr>
          <t xml:space="preserve">
dostaviti dokaz iz 2017.</t>
        </r>
      </text>
    </comment>
  </commentList>
</comments>
</file>

<file path=xl/sharedStrings.xml><?xml version="1.0" encoding="utf-8"?>
<sst xmlns="http://schemas.openxmlformats.org/spreadsheetml/2006/main" count="160" uniqueCount="134">
  <si>
    <t>Matrica evaluacije upravljanja rezultatima za prvi ciklus dodjele finansijske podrške</t>
  </si>
  <si>
    <t>Polazne vrijednosti mart 2017</t>
  </si>
  <si>
    <t>Oblast uprave</t>
  </si>
  <si>
    <t>Br.</t>
  </si>
  <si>
    <t>Indikator ostvarenih rezultata</t>
  </si>
  <si>
    <t xml:space="preserve">Mjerne skale </t>
  </si>
  <si>
    <t>Rezultat</t>
  </si>
  <si>
    <t>Ponder indikatora</t>
  </si>
  <si>
    <t>Izvor podataka</t>
  </si>
  <si>
    <t>Rezultat x ponder indikatora</t>
  </si>
  <si>
    <t>Upravljanje razvojem</t>
  </si>
  <si>
    <t>Mjera u kojoj postoje osnovni elementi koji definiraju sistem upravljanja rezultatima u jedinici lokalne samouprave (osnovni elementi koji definiraju sistem upravljanja rezultatima su: formalno uspostavljena funkcija upravljanja lokalnim razvojem, redovna međusobna koordinacija odjela pri planiranju, implementaciji, monitoringu i izvještavanju kroz najmanje jedan sastanak svaka dva mjeseca, kao i godišnji planovi i planovi rada odjela temeljeni na strategiji i povezani s budžetom)</t>
  </si>
  <si>
    <t>Uspostavljeni i funkcionalni svi osnovni elementi sistema upravljanja rezultatima, te dodatno osnaženi formalno usvojenim procedurama za upravljanje razvojem</t>
  </si>
  <si>
    <t>Zakonski okvir jedinica lokalne samouprave, unutrašnja organizacija i sistematizacija, dokumentacija  jedinica lokalne samouprave.</t>
  </si>
  <si>
    <t>Uspostavljeni svi osnovni elementi sistema upravljanja rezultatima</t>
  </si>
  <si>
    <t>Uspostavljena samo dva osnovna elementa sistema upravljanja rezultatima</t>
  </si>
  <si>
    <t>Polazna vrijednost: stanje u 2016. godini</t>
  </si>
  <si>
    <t>Uspostavljen samo jedan ili niti jedan osnovni element sistema upravljanja rezultatima</t>
  </si>
  <si>
    <t>% realizacije godišnjih planova   implementacije  lokalnih razvojnih strategija partnerskih jedinica lokalne samouprave za 2017. godinu (mjereno sa stanovišta stvarne finansijske provedbe nasuprot ukupnog finansijskog plana)</t>
  </si>
  <si>
    <t>&gt;70%</t>
  </si>
  <si>
    <t>Formalni godišnji izvještaji jedinica lokalne samouprave za 2017. ili  godišnji plan budžeta za 2017. i plan izvršenja budžeta za 2017.</t>
  </si>
  <si>
    <t>51 – 70%</t>
  </si>
  <si>
    <t>21 – 50%</t>
  </si>
  <si>
    <t>Polazna vrijednost: % realizacije u 2016. godini</t>
  </si>
  <si>
    <t>0 – 20%</t>
  </si>
  <si>
    <t>%  implementacije godišnjeg plana rada odjela za okoliš za 2017. (mjereno sa stanovišta stvarne finansijske  implementacije nasuprot ukupnog finansijskog plana)</t>
  </si>
  <si>
    <t>&gt;70% plana odjela</t>
  </si>
  <si>
    <t>Plan rada odjela za okoliš; izvještaj o njegovoj implementaciji  za 2017. ili godišnji plan budžeta za 2017. i plan izvršenja budžeta za 2017.</t>
  </si>
  <si>
    <t>51 – 70% plana odjela</t>
  </si>
  <si>
    <t>21 – 50% plana odjela</t>
  </si>
  <si>
    <t>Polazna vrijednost: % implementacije u 2016. godini</t>
  </si>
  <si>
    <t>&lt;20% ili bez plana rada odjela</t>
  </si>
  <si>
    <t> % implementacije godišnjeg plana rada odjela za privredu za 2017. (mjereno sa stanovišta stvarne finansijske  implementacije nasuprot ukupnog finansijskog plana).</t>
  </si>
  <si>
    <t>Plan rada odjela za privredu; izvještaj o njegovoj implementaciji za 2017. ili godišnji plan budžeta za 2017. i plan izvršenja budžeta za 2017.</t>
  </si>
  <si>
    <t>% povećanja realizacije kapitalnih investicija (kao % ukupnog izvršenja općinskog budžeta) u odnosu na 2016.</t>
  </si>
  <si>
    <t xml:space="preserve">povećanje procenta realizacije kapitalnih investicija u 2016. za &gt;10% </t>
  </si>
  <si>
    <t>Budžetski planovi  jedinica lokalne samouprave i izvještaji o izvršenju budžeta za 2016. i 2017.</t>
  </si>
  <si>
    <t xml:space="preserve">povećanje procenta realizacije kapitalnih investicija u 2016. za 6 – 10% </t>
  </si>
  <si>
    <t>povećanje procenta realizacije kapitalnih investicija u 2016. za 1 – 5%</t>
  </si>
  <si>
    <t>Polazna vrijednost: % realizacije kapitalnih investicija (kao % ukupnog izvršenja općinskog budžeta) u 2016.</t>
  </si>
  <si>
    <t>povećanje procenta realizacije kapitalnih investicija u 2016. za manje od 1%, bez povećanja ili pak smanjenje</t>
  </si>
  <si>
    <t>Odgovornost i participatorno donošenje odluka</t>
  </si>
  <si>
    <t>% preporuka građana izraženih kroz procese javnih konsultacija na razmatranje i postupanje jedinica lokalne samouprave / općinskih vijeća / skupština opštine u 2017. u smislu njihovog konkretnog rješavanja ili odgovaranja na potrebe građana.</t>
  </si>
  <si>
    <t>&gt; 60%</t>
  </si>
  <si>
    <t>Zapisnici sa javnih rasprava u 2017.; formalni izvještaji jedinica lokalne samouprave iz javnih konsultacija.</t>
  </si>
  <si>
    <t>30% – 60%</t>
  </si>
  <si>
    <t>&lt; 30%</t>
  </si>
  <si>
    <t>Polazna vrijednost: % riješenih ili odgovorenih preporuka u 2016.</t>
  </si>
  <si>
    <t>Bez formalno rješavanih preporuka građana koji su se službeno obratili jedinici lokalne samouprave ili bez postojećih procesa javnih konsultacija.</t>
  </si>
  <si>
    <t># formalno odgovorenih ili rješavanih pitanja koje je općinsko (gradsko) vijeće / skupština opštine (grada) postavila gradonačelniku / načelniku / upravi / komunalnim preduzećima u 2017. sa dokumentovanim postupanjem po takvom pitanju.</t>
  </si>
  <si>
    <t>&gt;25</t>
  </si>
  <si>
    <t>Zapisnici sa sjednice općinskih (gradskih) vijeća / skupštine opštine (grada); godišnji izvještaji o radu  općinskih (gradskih) vijeća / skupštine opštine (grada .</t>
  </si>
  <si>
    <t>6 – 25</t>
  </si>
  <si>
    <t>1 – 5</t>
  </si>
  <si>
    <t>Polazna vrijednost: # pitanja u 2016.</t>
  </si>
  <si>
    <t>Niti jedno od pitanja koje je postavilo općinsko vijeće / skupština opštine nije rješavano ili odgovoreno</t>
  </si>
  <si>
    <t>% pritužbi građana po kojima su jedinice lokalne samouprave formalno postupale u 2017.</t>
  </si>
  <si>
    <t>Preko 60%</t>
  </si>
  <si>
    <t>Interni izvještaji  jedinica lokalne samouprave, informacije na web stranicama.</t>
  </si>
  <si>
    <t>Između 30% – 60%</t>
  </si>
  <si>
    <t>Do 30% pritužbi rješavano kroz formalni mehanizam</t>
  </si>
  <si>
    <t>Polazna vrijednost: % pritužbi u 2016.</t>
  </si>
  <si>
    <t>Ne postoji formalni mehanizam za pritužbe građana ili nema pritužbi podnesenih u 2017, ili nema dokaza da je jedinica lokalne samouprave postupala po podnesenim pritužbama</t>
  </si>
  <si>
    <t>Omjer u kojoj jedinica lokalne samouprave ima uspostavljene, i redovno primjenjuje, mehanizme za pribavljanje povratnih informacija o zadovoljstvu građana s pružanjem usluga i koji izravno određuju popratne radnje na temelju preporuka i nalaza.</t>
  </si>
  <si>
    <t>Jedinica lokalne samouprave ima uspostavljen funkcionalan mehanizam i godišnje provodi (najmanje tokom dvije uzastopne godine) participatorne ankete o zadovoljstvu građana, gdje su nalazi i preporuke javno dostupni i određuju popratni rad uprave / komunalnih preduzeća</t>
  </si>
  <si>
    <t>Formalna dokumentacija  jedinica lokalne samouprave (odluke, protokoli, evidencije) o osnivanju i funkcioniranju mehanizama prikupljanja povratnih informacija o zadovoljstvu građana u posljednjih 5 godina; web stranice jedinica lokalne samouprave.</t>
  </si>
  <si>
    <t>Jedinica lokalne samouprave ima prethodno uspostavljen mehanizam i provela je barem dvije ankete u proteklih 5 godina, ali rezultati nisu dostupni javnosti i ne postoji zapis o popratnim radnjama uprave/ komunalnih preduzeća  u rješavanju prijedloga</t>
  </si>
  <si>
    <t>Jedinica lokalne samouprave ima prethodno uspostavljen mehanizam i provela je barem jednu anketu u proteklih 5 godina, ali rezultati nisu dostupni javnosti i ne postoji zapis o popratnim radnjama jedinice lokalne samouprave</t>
  </si>
  <si>
    <t xml:space="preserve">Ne postoje mehanizmi za mjerenje zadovoljstva građana </t>
  </si>
  <si>
    <t>Upravljanje vodama</t>
  </si>
  <si>
    <t xml:space="preserve">% smanjenja neprihodovane vode u odnosu na 2016. </t>
  </si>
  <si>
    <t>Smanjenje procenta postojećih gubitaka za više od 10%</t>
  </si>
  <si>
    <t>Službena dokumentacija komunalnih preduzeća.</t>
  </si>
  <si>
    <t>Smanjenje procenta postojećih gubitaka između 6% i 10%</t>
  </si>
  <si>
    <t>Smanjenje procenta postojećih gubitaka između 2% i 6%</t>
  </si>
  <si>
    <t>Polazna vrijednost: % smanjenja u odnosu na 2015.</t>
  </si>
  <si>
    <t xml:space="preserve">Smanjenje procenta postojećih gubitaka za manje od 2% </t>
  </si>
  <si>
    <t>Omjer u kojem su jedinice lokalne samouprave uvele  Ugovor o javnim uslugama koji reguliraju uloge i odgovornosti u pogledu usluga vodosnabdijevanja i upravljanja otpadnim vodama, uključujući i nadzor općinskih (gradskih) vijeća / skupština opština (grada) i građana nad radom komunalnih službi.</t>
  </si>
  <si>
    <t>Postojanje Ugovora o javnim uslugama koji jasno definira uloge, odgovornosti i mehanizam nadzora za općinska (gradska) vijeća / skupštine opština (grada / gradonačelnika / načelnika, vodovodno preduzeće i građane</t>
  </si>
  <si>
    <t xml:space="preserve">Općinsko (gradsko) vijeće / skupština opština (grada) usvojila Ugovor o javnim uslugama. </t>
  </si>
  <si>
    <t>Postojanje  Ugovora o javnim uslugama koji djelimično definira uloge, odgovornosti i mehanizam nadzora za  općinska (gradska) vijeća / skupštine opština (grada / gradonačelnika / načelnika, vodovodno preduzeće i građane</t>
  </si>
  <si>
    <t>Postojanje  Ugovora o javnim uslugama koji ne definira jasno uloge, odgovornosti i mehanizam nadzora za  općinska (gradska) vijeća / skupštine opština (grada / gradonačelnika / načelnika, vodovodno preduzeće i građane</t>
  </si>
  <si>
    <t>Bez Ugovora o javnim uslugama</t>
  </si>
  <si>
    <t>Ekonomsko upravljanje</t>
  </si>
  <si>
    <t>Omjer u kojem jedinica lokalne samouprave ima uspostavljen transparentan i javno dostupan postupak izdavanja građevinskih dozvola.</t>
  </si>
  <si>
    <t>Dostupan vodič za izdavanje građevinskih dozvola (uključujući i obrasce za prijavu), uključujući dostupnost na web stranici</t>
  </si>
  <si>
    <t>Informacije na web stranicama, službena dokumentacija jedinica lokalne samouprave (odluke, protokoli, evidencije).</t>
  </si>
  <si>
    <t>Postupci za izdavanje građevinskih dozvola opisani na sistematičan i sveobuhvatan način (Vodič za izdavanje građevinskih dozvola), ali nisu javno dostupni.</t>
  </si>
  <si>
    <t>Postoje neke od dole navedenih procedura (ali ne i sistematičan pristup), ali nisu javno dostupne.</t>
  </si>
  <si>
    <t xml:space="preserve">Bez informacija / opisa u pisanoj formi o procesu izdavanja građevinskih dozvola. </t>
  </si>
  <si>
    <t>Omjer u kojem je jedinica lokalne samouprave razvila poticaje za poslovanje koji potiču ekonomski rast, što uključuje: i) poticaje za privredu (period koji ne podliježe plaćanju poreza, naknada za uređenje zemljišta, subvencionirane kamatne stope, itd), ii) poticaji za razvoj radne snage (stipendije, subvencije za obrazovanje, osposobljavanje i prevalifikacije), iii) finansijski poticaji / grant sheme za specifične industrije / lance vrijednosti utvrđene u lokalnim razvojnim strategijama.</t>
  </si>
  <si>
    <t>Svi opisani poticaji su formalno uspostavljeni i funkcionalni, te postoje dokazi o konkretnim ekonomskim rezultatima njihove primjene u 2017.</t>
  </si>
  <si>
    <t>Regulatorni akti  jedinica lokalne samouprave, interni izvještaji, informacije na web stranicama, formalna dokumentacija  jedinica lokalne samouprave  (odluke, protokoli, evidencije) od osnivanja i funkcioniranja opisanih poticaja.</t>
  </si>
  <si>
    <t>Neki od opisanih poticaja su formalno uspostavljeni i funkcionalni, te postoje dokazi o konkretnim ostvarenim rezultatima njihove primjene u 2017.</t>
  </si>
  <si>
    <t>Neki od opisanih poticaja su formalno uspostavljeni i funkcionalni, ali bez dokaza o konkretnim ekonomskim rezultatima njihove primjene u 2017.</t>
  </si>
  <si>
    <t>Bez postojanja ovakvih poticaja</t>
  </si>
  <si>
    <t>Omjer u kojem je jedinica lokalne samouprave razvila alate za promociju svojih investicijskih potencijala i kvalitete poslovnog okruženja, što uključuje: i) promotivne materijale dostupne na službenim jezicima BiH i engleskom ili drugim jezicima, ii) vodič za investitore dostupan na službenim jezicima BiH i engleskom ili drugim jezicima, iii) trgovinske posjete ili dani investitora organizirani jednom godišnje, iv) sajmovi (učešće na sajmovima (investicijskim i industrijskim sajmovima) kao alat za promociju.</t>
  </si>
  <si>
    <t>Svi navedeni alati su uspostavljeni i funkcionalni (u upotrebi)</t>
  </si>
  <si>
    <t>Interni izvještaji  jedinica lokalne samouprave, informacije na web stranicama, službena dokumentacija  jedinica lokalne samouprave  (odluke, protokoli, evidencije).</t>
  </si>
  <si>
    <t>Najmanje dva opisana alata su uspostavljena i funkcionalna (u upotrebi)</t>
  </si>
  <si>
    <t>Bilo koji od opisanih alata je uspostavljen ali nije funkcionalan (u upotrebi)</t>
  </si>
  <si>
    <t>Bez postojanja ovakvih alata</t>
  </si>
  <si>
    <t>Omjer u kojem jedinica lokalne samouprave ima funkcionalne mehanizme kojim se omogućuje učinkovit dijalog s privatnim sektorom.</t>
  </si>
  <si>
    <t>Postojanje formalnog mehanizma javnog i privatnog dijaloga, koji se sastaje najmanje kvartalno, a preko 30% njegovih članova su predstavnici privatnog sektora, te učešće mehanizma u definiranju ekonomskih prioriteta i izravna veza podrške mehanizma konkretnim ekonomskim mjerama i politikama</t>
  </si>
  <si>
    <t>Formalna dokumentacija  jedinica lokalne samouprave, zapisnici – evidencije o radu tijela za javni i privatni dijalog.</t>
  </si>
  <si>
    <t>Uspostavljen formalni mehanizam javnog i privatnog dijaloga koji se sastaje do dva puta godišnje i to samo radi potvrde ekonomskih prioriteta područja</t>
  </si>
  <si>
    <t>Uspostavljen formalni mehanizam javnog i privatnog dijaloga, ali isti nije funkcionalan i djeluje samo na ad-hoc osnovi</t>
  </si>
  <si>
    <t>Ne postoji mehanizam za interakciju s privatnim sektorom.</t>
  </si>
  <si>
    <t>UKUPNI MAKSIMALNI BROJ</t>
  </si>
  <si>
    <t>odabir JLS</t>
  </si>
  <si>
    <t>2) Koeficijent stanovništva</t>
  </si>
  <si>
    <t>mjenja se nakon odabira JLS</t>
  </si>
  <si>
    <t>3) Polazne vrijednosti (Sb)</t>
  </si>
  <si>
    <t>procjena mart 2017</t>
  </si>
  <si>
    <t>4) Max. mogući bodovi</t>
  </si>
  <si>
    <t>fiksno</t>
  </si>
  <si>
    <t>5) Prostor za unapređenje (30-Sb)</t>
  </si>
  <si>
    <t>kalkulacija</t>
  </si>
  <si>
    <t>6) Evaluacija (St)</t>
  </si>
  <si>
    <t>7) Promjena (St-Sb)</t>
  </si>
  <si>
    <t>8) Progres (Pt), (7)/(5)</t>
  </si>
  <si>
    <t>9) Max grant prema progresu</t>
  </si>
  <si>
    <t>CHF</t>
  </si>
  <si>
    <t>Pt ≤27%, 27%&lt; Pt≤60%, 60%&lt; Pt</t>
  </si>
  <si>
    <t>10) Grant  x koeficijent stan.</t>
  </si>
  <si>
    <t>evaluacija</t>
  </si>
  <si>
    <t>Prva samoprocjena juli 2017</t>
  </si>
  <si>
    <t>Srednjoročni monitoring, 
oktobar 2017</t>
  </si>
  <si>
    <t>JLS</t>
  </si>
  <si>
    <t>UNDP/JLS</t>
  </si>
  <si>
    <t>UNDP</t>
  </si>
  <si>
    <t>Finalna evaluacija 
mart 2018</t>
  </si>
  <si>
    <t>ZEPCE</t>
  </si>
  <si>
    <t>Druga samoprocjena januar 2018
pretpostavka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</si>
</sst>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1) JLS kategorija: &quot;@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14" borderId="2" xfId="0" applyFont="1" applyFill="1" applyBorder="1" applyAlignment="1" applyProtection="1">
      <alignment horizontal="left" vertical="center"/>
      <protection locked="0"/>
    </xf>
    <xf numFmtId="0" fontId="10" fillId="14" borderId="0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NumberFormat="1" applyFont="1" applyAlignment="1">
      <alignment vertical="center"/>
    </xf>
    <xf numFmtId="0" fontId="13" fillId="0" borderId="2" xfId="0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right" vertical="center"/>
    </xf>
    <xf numFmtId="9" fontId="12" fillId="0" borderId="0" xfId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13" borderId="1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0" fillId="0" borderId="30" xfId="0" applyBorder="1"/>
    <xf numFmtId="0" fontId="5" fillId="0" borderId="31" xfId="0" applyFont="1" applyBorder="1" applyAlignment="1">
      <alignment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11" borderId="34" xfId="0" applyFont="1" applyFill="1" applyBorder="1" applyAlignment="1">
      <alignment horizontal="center"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Z-MREZA\Users\vogresevic\Documents\MEG\GRANT%20metodologija\Prva%20prezentacija%20za%20JLS,%20Prijedor%2031%20mar%202017\Simulator%20za%20grant%20metodologiju%20mar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Z-MREZA\Users\subiparipovic\Desktop\MEG\Grant%20metodologija\Simulator%20za%20grant%20metodologiju%20mar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Tuzla"/>
      <sheetName val="Doboj"/>
      <sheetName val="Kalesija"/>
      <sheetName val="Pregled po JLS"/>
      <sheetName val="individualni simulator"/>
      <sheetName val="tri opcije za svaku JL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mala</v>
          </cell>
        </row>
        <row r="2">
          <cell r="A2" t="str">
            <v>gornja grupa srednje veličine</v>
          </cell>
        </row>
        <row r="3">
          <cell r="A3" t="str">
            <v>donja grupa srednje veličine</v>
          </cell>
        </row>
        <row r="4">
          <cell r="A4" t="str">
            <v>velika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Zepce"/>
      <sheetName val="Teslic"/>
      <sheetName val="Tesanj"/>
      <sheetName val="Gracanica"/>
      <sheetName val="Gradacac"/>
      <sheetName val="Tuzla"/>
      <sheetName val="Kalesija"/>
      <sheetName val="Doboj"/>
      <sheetName val="Prnjavor"/>
      <sheetName val="Pregled po JLS"/>
      <sheetName val="individualni simulator"/>
      <sheetName val="tri opcije za svaku JL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mala</v>
          </cell>
        </row>
        <row r="2">
          <cell r="A2" t="str">
            <v>gornja grupa srednje veličine</v>
          </cell>
        </row>
        <row r="3">
          <cell r="A3" t="str">
            <v>donja grupa srednje veličine</v>
          </cell>
        </row>
        <row r="4">
          <cell r="A4" t="str">
            <v>velika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"/>
  <sheetViews>
    <sheetView showGridLines="0" tabSelected="1" zoomScale="70" zoomScaleNormal="70" workbookViewId="0">
      <pane ySplit="3" topLeftCell="A61" activePane="bottomLeft" state="frozen"/>
      <selection activeCell="B1" sqref="B1"/>
      <selection pane="bottomLeft" activeCell="C85" sqref="C85"/>
    </sheetView>
  </sheetViews>
  <sheetFormatPr defaultRowHeight="14.4" x14ac:dyDescent="0.3"/>
  <cols>
    <col min="1" max="1" width="11.109375" customWidth="1"/>
    <col min="2" max="2" width="5.33203125" style="28" customWidth="1"/>
    <col min="3" max="3" width="36.88671875" customWidth="1"/>
    <col min="4" max="4" width="31.33203125" style="27" customWidth="1"/>
    <col min="5" max="5" width="7.5546875" customWidth="1"/>
    <col min="6" max="6" width="10.44140625" customWidth="1"/>
    <col min="7" max="7" width="18.6640625" customWidth="1"/>
    <col min="8" max="8" width="8.6640625" customWidth="1"/>
    <col min="9" max="10" width="10.6640625" customWidth="1"/>
    <col min="11" max="11" width="5.6640625" customWidth="1"/>
    <col min="12" max="13" width="10.6640625" customWidth="1"/>
    <col min="14" max="14" width="5.6640625" style="79" customWidth="1"/>
    <col min="15" max="16" width="10.6640625" customWidth="1"/>
    <col min="17" max="17" width="5.6640625" customWidth="1"/>
    <col min="18" max="19" width="10.6640625" customWidth="1"/>
    <col min="20" max="20" width="5.6640625" customWidth="1"/>
    <col min="21" max="22" width="10.6640625" customWidth="1"/>
    <col min="23" max="23" width="3.88671875" customWidth="1"/>
  </cols>
  <sheetData>
    <row r="1" spans="1:23" ht="21" customHeight="1" x14ac:dyDescent="0.3">
      <c r="A1" s="102" t="s">
        <v>0</v>
      </c>
      <c r="B1" s="102"/>
      <c r="C1" s="102"/>
      <c r="D1" s="102"/>
      <c r="E1" s="102"/>
      <c r="F1" s="102"/>
      <c r="G1" s="102"/>
      <c r="I1" s="100" t="s">
        <v>129</v>
      </c>
      <c r="J1" s="100"/>
      <c r="K1" s="1"/>
      <c r="L1" s="100" t="s">
        <v>128</v>
      </c>
      <c r="M1" s="100"/>
      <c r="N1" s="78"/>
      <c r="O1" s="100" t="s">
        <v>129</v>
      </c>
      <c r="P1" s="100"/>
      <c r="Q1" s="1"/>
      <c r="R1" s="100" t="s">
        <v>128</v>
      </c>
      <c r="S1" s="100"/>
      <c r="T1" s="1"/>
      <c r="U1" s="100" t="s">
        <v>130</v>
      </c>
      <c r="V1" s="100"/>
      <c r="W1" s="1"/>
    </row>
    <row r="2" spans="1:23" ht="52.5" customHeight="1" thickBot="1" x14ac:dyDescent="0.35">
      <c r="A2" s="1"/>
      <c r="I2" s="87" t="s">
        <v>1</v>
      </c>
      <c r="J2" s="87"/>
      <c r="L2" s="87" t="s">
        <v>126</v>
      </c>
      <c r="M2" s="87"/>
      <c r="O2" s="87" t="s">
        <v>127</v>
      </c>
      <c r="P2" s="87"/>
      <c r="R2" s="81" t="s">
        <v>133</v>
      </c>
      <c r="S2" s="81"/>
      <c r="U2" s="101" t="s">
        <v>131</v>
      </c>
      <c r="V2" s="101"/>
    </row>
    <row r="3" spans="1:23" ht="36.6" thickBot="1" x14ac:dyDescent="0.35">
      <c r="A3" s="2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I3" s="3" t="s">
        <v>6</v>
      </c>
      <c r="J3" s="4" t="s">
        <v>9</v>
      </c>
      <c r="L3" s="3" t="s">
        <v>6</v>
      </c>
      <c r="M3" s="4" t="s">
        <v>9</v>
      </c>
      <c r="O3" s="3" t="s">
        <v>6</v>
      </c>
      <c r="P3" s="4" t="s">
        <v>9</v>
      </c>
      <c r="R3" s="3" t="s">
        <v>6</v>
      </c>
      <c r="S3" s="4" t="s">
        <v>9</v>
      </c>
      <c r="U3" s="3" t="s">
        <v>6</v>
      </c>
      <c r="V3" s="4" t="s">
        <v>9</v>
      </c>
    </row>
    <row r="4" spans="1:23" ht="66.75" customHeight="1" x14ac:dyDescent="0.3">
      <c r="A4" s="39" t="s">
        <v>10</v>
      </c>
      <c r="B4" s="9">
        <v>1</v>
      </c>
      <c r="C4" s="82" t="s">
        <v>11</v>
      </c>
      <c r="D4" s="47" t="s">
        <v>12</v>
      </c>
      <c r="E4" s="68">
        <v>3</v>
      </c>
      <c r="F4" s="72">
        <v>1</v>
      </c>
      <c r="G4" s="84" t="s">
        <v>13</v>
      </c>
      <c r="I4" s="29">
        <v>3</v>
      </c>
      <c r="J4" s="30">
        <f>I4*$F$4</f>
        <v>3</v>
      </c>
      <c r="K4" s="28"/>
      <c r="L4" s="29">
        <v>3</v>
      </c>
      <c r="M4" s="30">
        <f>L4*$F$4</f>
        <v>3</v>
      </c>
      <c r="N4" s="80"/>
      <c r="O4" s="29">
        <v>3</v>
      </c>
      <c r="P4" s="30">
        <f>O4*$F$4</f>
        <v>3</v>
      </c>
      <c r="Q4" s="28"/>
      <c r="R4" s="29">
        <v>3</v>
      </c>
      <c r="S4" s="30">
        <f>R4*$F$4</f>
        <v>3</v>
      </c>
      <c r="T4" s="28"/>
      <c r="U4" s="29"/>
      <c r="V4" s="30">
        <f>U4*$F$4</f>
        <v>0</v>
      </c>
    </row>
    <row r="5" spans="1:23" ht="40.5" customHeight="1" x14ac:dyDescent="0.3">
      <c r="A5" s="40"/>
      <c r="B5" s="7"/>
      <c r="C5" s="83"/>
      <c r="D5" s="42" t="s">
        <v>14</v>
      </c>
      <c r="E5" s="69">
        <v>2</v>
      </c>
      <c r="F5" s="73"/>
      <c r="G5" s="85"/>
      <c r="I5" s="31"/>
      <c r="J5" s="32">
        <f t="shared" ref="J5:J7" si="0">I5*$F$4</f>
        <v>0</v>
      </c>
      <c r="K5" s="28"/>
      <c r="L5" s="31"/>
      <c r="M5" s="32">
        <f t="shared" ref="M5:M7" si="1">L5*$F$4</f>
        <v>0</v>
      </c>
      <c r="N5" s="80"/>
      <c r="O5" s="31"/>
      <c r="P5" s="33">
        <f t="shared" ref="P5:P7" si="2">O5*$F$4</f>
        <v>0</v>
      </c>
      <c r="Q5" s="28"/>
      <c r="R5" s="31"/>
      <c r="S5" s="33">
        <f t="shared" ref="S5:S7" si="3">R5*$F$4</f>
        <v>0</v>
      </c>
      <c r="T5" s="28"/>
      <c r="U5" s="31"/>
      <c r="V5" s="33">
        <f t="shared" ref="V5:V7" si="4">U5*$F$4</f>
        <v>0</v>
      </c>
    </row>
    <row r="6" spans="1:23" ht="41.25" customHeight="1" x14ac:dyDescent="0.3">
      <c r="A6" s="40"/>
      <c r="B6" s="7"/>
      <c r="C6" s="83"/>
      <c r="D6" s="42" t="s">
        <v>15</v>
      </c>
      <c r="E6" s="70">
        <v>1</v>
      </c>
      <c r="F6" s="73"/>
      <c r="G6" s="85"/>
      <c r="I6" s="31"/>
      <c r="J6" s="32">
        <f t="shared" si="0"/>
        <v>0</v>
      </c>
      <c r="K6" s="28"/>
      <c r="L6" s="31"/>
      <c r="M6" s="32">
        <f t="shared" si="1"/>
        <v>0</v>
      </c>
      <c r="N6" s="80"/>
      <c r="O6" s="31"/>
      <c r="P6" s="33">
        <f t="shared" si="2"/>
        <v>0</v>
      </c>
      <c r="Q6" s="28"/>
      <c r="R6" s="31"/>
      <c r="S6" s="33">
        <f t="shared" si="3"/>
        <v>0</v>
      </c>
      <c r="T6" s="28"/>
      <c r="U6" s="31"/>
      <c r="V6" s="33">
        <f t="shared" si="4"/>
        <v>0</v>
      </c>
    </row>
    <row r="7" spans="1:23" ht="42" customHeight="1" thickBot="1" x14ac:dyDescent="0.35">
      <c r="A7" s="40"/>
      <c r="B7" s="8"/>
      <c r="C7" s="57" t="s">
        <v>16</v>
      </c>
      <c r="D7" s="48" t="s">
        <v>17</v>
      </c>
      <c r="E7" s="71">
        <v>0</v>
      </c>
      <c r="F7" s="46"/>
      <c r="G7" s="86"/>
      <c r="I7" s="34"/>
      <c r="J7" s="35">
        <f t="shared" si="0"/>
        <v>0</v>
      </c>
      <c r="K7" s="28"/>
      <c r="L7" s="34"/>
      <c r="M7" s="35">
        <f t="shared" si="1"/>
        <v>0</v>
      </c>
      <c r="N7" s="80"/>
      <c r="O7" s="34"/>
      <c r="P7" s="33">
        <f t="shared" si="2"/>
        <v>0</v>
      </c>
      <c r="Q7" s="28"/>
      <c r="R7" s="34"/>
      <c r="S7" s="33">
        <f t="shared" si="3"/>
        <v>0</v>
      </c>
      <c r="T7" s="28"/>
      <c r="U7" s="34"/>
      <c r="V7" s="33">
        <f t="shared" si="4"/>
        <v>0</v>
      </c>
    </row>
    <row r="8" spans="1:23" ht="20.100000000000001" customHeight="1" x14ac:dyDescent="0.3">
      <c r="A8" s="40"/>
      <c r="B8" s="7">
        <v>2</v>
      </c>
      <c r="C8" s="82" t="s">
        <v>18</v>
      </c>
      <c r="D8" s="47" t="s">
        <v>19</v>
      </c>
      <c r="E8" s="68">
        <v>3</v>
      </c>
      <c r="F8" s="73">
        <v>0.5</v>
      </c>
      <c r="G8" s="84" t="s">
        <v>20</v>
      </c>
      <c r="I8" s="29"/>
      <c r="J8" s="30">
        <f>I8*$F$8</f>
        <v>0</v>
      </c>
      <c r="K8" s="28"/>
      <c r="L8" s="29"/>
      <c r="M8" s="30">
        <f>L8*$F$8</f>
        <v>0</v>
      </c>
      <c r="N8" s="80"/>
      <c r="O8" s="29"/>
      <c r="P8" s="30">
        <f>O8*$F$8</f>
        <v>0</v>
      </c>
      <c r="Q8" s="28"/>
      <c r="R8" s="29"/>
      <c r="S8" s="30">
        <f>R8*$F$8</f>
        <v>0</v>
      </c>
      <c r="T8" s="28"/>
      <c r="U8" s="29"/>
      <c r="V8" s="30">
        <f>U8*$F$8</f>
        <v>0</v>
      </c>
    </row>
    <row r="9" spans="1:23" ht="20.100000000000001" customHeight="1" x14ac:dyDescent="0.3">
      <c r="A9" s="40"/>
      <c r="B9" s="7"/>
      <c r="C9" s="83"/>
      <c r="D9" s="42" t="s">
        <v>21</v>
      </c>
      <c r="E9" s="69">
        <v>2</v>
      </c>
      <c r="F9" s="73"/>
      <c r="G9" s="85"/>
      <c r="I9" s="31">
        <v>2</v>
      </c>
      <c r="J9" s="32">
        <f t="shared" ref="J9:J11" si="5">I9*$F$8</f>
        <v>1</v>
      </c>
      <c r="K9" s="28"/>
      <c r="L9" s="31"/>
      <c r="M9" s="32">
        <f t="shared" ref="M9:M11" si="6">L9*$F$8</f>
        <v>0</v>
      </c>
      <c r="N9" s="80"/>
      <c r="O9" s="31"/>
      <c r="P9" s="33">
        <f t="shared" ref="P9:P11" si="7">O9*$F$8</f>
        <v>0</v>
      </c>
      <c r="Q9" s="28"/>
      <c r="R9" s="31">
        <v>2</v>
      </c>
      <c r="S9" s="33">
        <f t="shared" ref="S9:S11" si="8">R9*$F$8</f>
        <v>1</v>
      </c>
      <c r="T9" s="28"/>
      <c r="U9" s="31"/>
      <c r="V9" s="33">
        <f t="shared" ref="V9:V11" si="9">U9*$F$8</f>
        <v>0</v>
      </c>
    </row>
    <row r="10" spans="1:23" ht="20.100000000000001" customHeight="1" x14ac:dyDescent="0.3">
      <c r="A10" s="40"/>
      <c r="B10" s="7"/>
      <c r="C10" s="83"/>
      <c r="D10" s="42" t="s">
        <v>22</v>
      </c>
      <c r="E10" s="70">
        <v>1</v>
      </c>
      <c r="F10" s="73"/>
      <c r="G10" s="85"/>
      <c r="I10" s="31"/>
      <c r="J10" s="32">
        <f t="shared" si="5"/>
        <v>0</v>
      </c>
      <c r="K10" s="28"/>
      <c r="L10" s="31"/>
      <c r="M10" s="32">
        <f t="shared" si="6"/>
        <v>0</v>
      </c>
      <c r="N10" s="80"/>
      <c r="O10" s="31">
        <v>1</v>
      </c>
      <c r="P10" s="33">
        <f t="shared" si="7"/>
        <v>0.5</v>
      </c>
      <c r="Q10" s="28"/>
      <c r="R10" s="31"/>
      <c r="S10" s="33">
        <f t="shared" si="8"/>
        <v>0</v>
      </c>
      <c r="T10" s="28"/>
      <c r="U10" s="31"/>
      <c r="V10" s="33">
        <f t="shared" si="9"/>
        <v>0</v>
      </c>
    </row>
    <row r="11" spans="1:23" ht="29.25" customHeight="1" thickBot="1" x14ac:dyDescent="0.35">
      <c r="A11" s="40"/>
      <c r="B11" s="8"/>
      <c r="C11" s="57" t="s">
        <v>23</v>
      </c>
      <c r="D11" s="48" t="s">
        <v>24</v>
      </c>
      <c r="E11" s="71">
        <v>0</v>
      </c>
      <c r="F11" s="46"/>
      <c r="G11" s="86"/>
      <c r="I11" s="34"/>
      <c r="J11" s="35">
        <f t="shared" si="5"/>
        <v>0</v>
      </c>
      <c r="K11" s="28"/>
      <c r="L11" s="34">
        <v>0</v>
      </c>
      <c r="M11" s="35">
        <f t="shared" si="6"/>
        <v>0</v>
      </c>
      <c r="N11" s="80"/>
      <c r="O11" s="34"/>
      <c r="P11" s="33">
        <f t="shared" si="7"/>
        <v>0</v>
      </c>
      <c r="Q11" s="28"/>
      <c r="R11" s="34"/>
      <c r="S11" s="33">
        <f t="shared" si="8"/>
        <v>0</v>
      </c>
      <c r="T11" s="28"/>
      <c r="U11" s="34"/>
      <c r="V11" s="33">
        <f t="shared" si="9"/>
        <v>0</v>
      </c>
    </row>
    <row r="12" spans="1:23" ht="20.100000000000001" customHeight="1" x14ac:dyDescent="0.3">
      <c r="A12" s="40"/>
      <c r="B12" s="7">
        <v>3</v>
      </c>
      <c r="C12" s="82" t="s">
        <v>25</v>
      </c>
      <c r="D12" s="47" t="s">
        <v>26</v>
      </c>
      <c r="E12" s="68">
        <v>3</v>
      </c>
      <c r="F12" s="73">
        <v>0.5</v>
      </c>
      <c r="G12" s="84" t="s">
        <v>27</v>
      </c>
      <c r="I12" s="29"/>
      <c r="J12" s="30">
        <f>I12*$F$12</f>
        <v>0</v>
      </c>
      <c r="K12" s="28"/>
      <c r="L12" s="29"/>
      <c r="M12" s="30">
        <f>L12*$F$12</f>
        <v>0</v>
      </c>
      <c r="N12" s="80"/>
      <c r="O12" s="29"/>
      <c r="P12" s="30">
        <f>O12*$F$12</f>
        <v>0</v>
      </c>
      <c r="Q12" s="28"/>
      <c r="R12" s="29"/>
      <c r="S12" s="30">
        <f>R12*$F$12</f>
        <v>0</v>
      </c>
      <c r="T12" s="28"/>
      <c r="U12" s="29"/>
      <c r="V12" s="30">
        <f>U12*$F$12</f>
        <v>0</v>
      </c>
    </row>
    <row r="13" spans="1:23" ht="20.100000000000001" customHeight="1" thickBot="1" x14ac:dyDescent="0.35">
      <c r="A13" s="40"/>
      <c r="B13" s="7"/>
      <c r="C13" s="83"/>
      <c r="D13" s="42" t="s">
        <v>28</v>
      </c>
      <c r="E13" s="69">
        <v>2</v>
      </c>
      <c r="F13" s="73"/>
      <c r="G13" s="85"/>
      <c r="I13" s="31"/>
      <c r="J13" s="32">
        <f t="shared" ref="J13:J15" si="10">I13*$F$12</f>
        <v>0</v>
      </c>
      <c r="K13" s="28"/>
      <c r="L13" s="31"/>
      <c r="M13" s="32">
        <f t="shared" ref="M13:M15" si="11">L13*$F$12</f>
        <v>0</v>
      </c>
      <c r="N13" s="80"/>
      <c r="O13" s="31"/>
      <c r="P13" s="33">
        <f t="shared" ref="P13:P15" si="12">O13*$F$12</f>
        <v>0</v>
      </c>
      <c r="Q13" s="28"/>
      <c r="R13" s="31">
        <v>2</v>
      </c>
      <c r="S13" s="33">
        <f t="shared" ref="S13:S15" si="13">R13*$F$12</f>
        <v>1</v>
      </c>
      <c r="T13" s="28"/>
      <c r="U13" s="31"/>
      <c r="V13" s="33">
        <f t="shared" ref="V13:V15" si="14">U13*$F$12</f>
        <v>0</v>
      </c>
    </row>
    <row r="14" spans="1:23" ht="20.100000000000001" customHeight="1" x14ac:dyDescent="0.3">
      <c r="A14" s="40"/>
      <c r="B14" s="7"/>
      <c r="C14" s="59"/>
      <c r="D14" s="42" t="s">
        <v>29</v>
      </c>
      <c r="E14" s="70">
        <v>1</v>
      </c>
      <c r="F14" s="73"/>
      <c r="G14" s="85"/>
      <c r="I14" s="31"/>
      <c r="J14" s="32">
        <f t="shared" si="10"/>
        <v>0</v>
      </c>
      <c r="K14" s="28"/>
      <c r="L14" s="31"/>
      <c r="M14" s="32">
        <f t="shared" si="11"/>
        <v>0</v>
      </c>
      <c r="N14" s="80"/>
      <c r="O14" s="31">
        <v>1</v>
      </c>
      <c r="P14" s="33">
        <f t="shared" si="12"/>
        <v>0.5</v>
      </c>
      <c r="Q14" s="28"/>
      <c r="R14" s="31"/>
      <c r="S14" s="30">
        <f t="shared" si="13"/>
        <v>0</v>
      </c>
      <c r="T14" s="28"/>
      <c r="U14" s="31"/>
      <c r="V14" s="30">
        <f t="shared" si="14"/>
        <v>0</v>
      </c>
    </row>
    <row r="15" spans="1:23" ht="25.5" customHeight="1" thickBot="1" x14ac:dyDescent="0.35">
      <c r="A15" s="40"/>
      <c r="B15" s="8"/>
      <c r="C15" s="57" t="s">
        <v>30</v>
      </c>
      <c r="D15" s="48" t="s">
        <v>31</v>
      </c>
      <c r="E15" s="71">
        <v>0</v>
      </c>
      <c r="F15" s="46"/>
      <c r="G15" s="86"/>
      <c r="I15" s="34">
        <v>0</v>
      </c>
      <c r="J15" s="35">
        <f t="shared" si="10"/>
        <v>0</v>
      </c>
      <c r="K15" s="28"/>
      <c r="L15" s="34">
        <v>0</v>
      </c>
      <c r="M15" s="35">
        <f t="shared" si="11"/>
        <v>0</v>
      </c>
      <c r="N15" s="80"/>
      <c r="O15" s="34"/>
      <c r="P15" s="33">
        <f t="shared" si="12"/>
        <v>0</v>
      </c>
      <c r="Q15" s="28"/>
      <c r="R15" s="34"/>
      <c r="S15" s="33">
        <f t="shared" si="13"/>
        <v>0</v>
      </c>
      <c r="T15" s="28"/>
      <c r="U15" s="34"/>
      <c r="V15" s="33">
        <f t="shared" si="14"/>
        <v>0</v>
      </c>
    </row>
    <row r="16" spans="1:23" ht="20.100000000000001" customHeight="1" x14ac:dyDescent="0.3">
      <c r="A16" s="40"/>
      <c r="B16" s="7">
        <v>4</v>
      </c>
      <c r="C16" s="88" t="s">
        <v>32</v>
      </c>
      <c r="D16" s="47" t="s">
        <v>26</v>
      </c>
      <c r="E16" s="68">
        <v>3</v>
      </c>
      <c r="F16" s="73">
        <v>0.5</v>
      </c>
      <c r="G16" s="84" t="s">
        <v>33</v>
      </c>
      <c r="I16" s="29"/>
      <c r="J16" s="30">
        <f>I16*$F$16</f>
        <v>0</v>
      </c>
      <c r="K16" s="28"/>
      <c r="L16" s="29"/>
      <c r="M16" s="30">
        <f>L16*$F$16</f>
        <v>0</v>
      </c>
      <c r="N16" s="80"/>
      <c r="O16" s="29"/>
      <c r="P16" s="30">
        <f>O16*$F$16</f>
        <v>0</v>
      </c>
      <c r="Q16" s="28"/>
      <c r="R16" s="29"/>
      <c r="S16" s="30">
        <f>R16*$F$16</f>
        <v>0</v>
      </c>
      <c r="T16" s="28"/>
      <c r="U16" s="29"/>
      <c r="V16" s="30">
        <f>U16*$F$16</f>
        <v>0</v>
      </c>
    </row>
    <row r="17" spans="1:22" ht="20.100000000000001" customHeight="1" x14ac:dyDescent="0.3">
      <c r="A17" s="40"/>
      <c r="B17" s="7"/>
      <c r="C17" s="89"/>
      <c r="D17" s="42" t="s">
        <v>28</v>
      </c>
      <c r="E17" s="69">
        <v>2</v>
      </c>
      <c r="F17" s="73"/>
      <c r="G17" s="85"/>
      <c r="I17" s="31"/>
      <c r="J17" s="32">
        <f t="shared" ref="J17:J19" si="15">I17*$F$16</f>
        <v>0</v>
      </c>
      <c r="K17" s="28"/>
      <c r="L17" s="31"/>
      <c r="M17" s="32">
        <f t="shared" ref="M17:M19" si="16">L17*$F$16</f>
        <v>0</v>
      </c>
      <c r="N17" s="80"/>
      <c r="O17" s="31"/>
      <c r="P17" s="33">
        <f t="shared" ref="P17:P19" si="17">O17*$F$16</f>
        <v>0</v>
      </c>
      <c r="Q17" s="28"/>
      <c r="R17" s="31">
        <v>2</v>
      </c>
      <c r="S17" s="33">
        <f t="shared" ref="S17:S19" si="18">R17*$F$16</f>
        <v>1</v>
      </c>
      <c r="T17" s="28"/>
      <c r="U17" s="31"/>
      <c r="V17" s="33">
        <f t="shared" ref="V17:V19" si="19">U17*$F$16</f>
        <v>0</v>
      </c>
    </row>
    <row r="18" spans="1:22" ht="20.100000000000001" customHeight="1" x14ac:dyDescent="0.3">
      <c r="A18" s="40"/>
      <c r="B18" s="7"/>
      <c r="C18" s="89"/>
      <c r="D18" s="42" t="s">
        <v>29</v>
      </c>
      <c r="E18" s="70">
        <v>1</v>
      </c>
      <c r="F18" s="73"/>
      <c r="G18" s="85"/>
      <c r="I18" s="31"/>
      <c r="J18" s="32">
        <f t="shared" si="15"/>
        <v>0</v>
      </c>
      <c r="K18" s="28"/>
      <c r="L18" s="31"/>
      <c r="M18" s="32">
        <f t="shared" si="16"/>
        <v>0</v>
      </c>
      <c r="N18" s="80"/>
      <c r="O18" s="31">
        <v>1</v>
      </c>
      <c r="P18" s="33">
        <f t="shared" si="17"/>
        <v>0.5</v>
      </c>
      <c r="Q18" s="28"/>
      <c r="R18" s="31"/>
      <c r="S18" s="33">
        <f t="shared" si="18"/>
        <v>0</v>
      </c>
      <c r="T18" s="28"/>
      <c r="U18" s="31"/>
      <c r="V18" s="33">
        <f t="shared" si="19"/>
        <v>0</v>
      </c>
    </row>
    <row r="19" spans="1:22" ht="25.5" customHeight="1" thickBot="1" x14ac:dyDescent="0.35">
      <c r="A19" s="40"/>
      <c r="B19" s="8"/>
      <c r="C19" s="57" t="s">
        <v>30</v>
      </c>
      <c r="D19" s="48" t="s">
        <v>31</v>
      </c>
      <c r="E19" s="71">
        <v>0</v>
      </c>
      <c r="F19" s="46"/>
      <c r="G19" s="86"/>
      <c r="I19" s="34">
        <v>0</v>
      </c>
      <c r="J19" s="35">
        <f t="shared" si="15"/>
        <v>0</v>
      </c>
      <c r="K19" s="28"/>
      <c r="L19" s="34">
        <v>0</v>
      </c>
      <c r="M19" s="35">
        <f t="shared" si="16"/>
        <v>0</v>
      </c>
      <c r="N19" s="80"/>
      <c r="O19" s="34"/>
      <c r="P19" s="33">
        <f t="shared" si="17"/>
        <v>0</v>
      </c>
      <c r="Q19" s="28"/>
      <c r="R19" s="34"/>
      <c r="S19" s="33">
        <f t="shared" si="18"/>
        <v>0</v>
      </c>
      <c r="T19" s="28"/>
      <c r="U19" s="34"/>
      <c r="V19" s="33">
        <f t="shared" si="19"/>
        <v>0</v>
      </c>
    </row>
    <row r="20" spans="1:22" ht="38.25" customHeight="1" x14ac:dyDescent="0.3">
      <c r="A20" s="40"/>
      <c r="B20" s="7">
        <v>5</v>
      </c>
      <c r="C20" s="64" t="s">
        <v>34</v>
      </c>
      <c r="D20" s="47" t="s">
        <v>35</v>
      </c>
      <c r="E20" s="68">
        <v>3</v>
      </c>
      <c r="F20" s="72">
        <v>0.5</v>
      </c>
      <c r="G20" s="84" t="s">
        <v>36</v>
      </c>
      <c r="I20" s="29">
        <v>3</v>
      </c>
      <c r="J20" s="30">
        <f>I20*$F$20</f>
        <v>1.5</v>
      </c>
      <c r="K20" s="28"/>
      <c r="L20" s="29">
        <v>3</v>
      </c>
      <c r="M20" s="30">
        <f>L20*$F$20</f>
        <v>1.5</v>
      </c>
      <c r="N20" s="80"/>
      <c r="O20" s="29"/>
      <c r="P20" s="30">
        <f>O20*$F$20</f>
        <v>0</v>
      </c>
      <c r="Q20" s="28"/>
      <c r="R20" s="29"/>
      <c r="S20" s="30">
        <f>R20*$F$20</f>
        <v>0</v>
      </c>
      <c r="T20" s="28"/>
      <c r="U20" s="29"/>
      <c r="V20" s="30">
        <f>U20*$F$20</f>
        <v>0</v>
      </c>
    </row>
    <row r="21" spans="1:22" ht="30" customHeight="1" x14ac:dyDescent="0.3">
      <c r="A21" s="40"/>
      <c r="B21" s="7"/>
      <c r="C21" s="65"/>
      <c r="D21" s="42" t="s">
        <v>37</v>
      </c>
      <c r="E21" s="69">
        <v>2</v>
      </c>
      <c r="F21" s="73"/>
      <c r="G21" s="85"/>
      <c r="I21" s="31"/>
      <c r="J21" s="32">
        <f t="shared" ref="J21:J23" si="20">I21*$F$20</f>
        <v>0</v>
      </c>
      <c r="K21" s="28"/>
      <c r="L21" s="31"/>
      <c r="M21" s="32">
        <f t="shared" ref="M21:M23" si="21">L21*$F$20</f>
        <v>0</v>
      </c>
      <c r="N21" s="80"/>
      <c r="O21" s="31"/>
      <c r="P21" s="33">
        <f t="shared" ref="P21:P23" si="22">O21*$F$20</f>
        <v>0</v>
      </c>
      <c r="Q21" s="28"/>
      <c r="R21" s="31"/>
      <c r="S21" s="33">
        <f t="shared" ref="S21:S23" si="23">R21*$F$20</f>
        <v>0</v>
      </c>
      <c r="T21" s="28"/>
      <c r="U21" s="31"/>
      <c r="V21" s="33">
        <f t="shared" ref="V21:V23" si="24">U21*$F$20</f>
        <v>0</v>
      </c>
    </row>
    <row r="22" spans="1:22" ht="30" customHeight="1" x14ac:dyDescent="0.3">
      <c r="A22" s="40"/>
      <c r="B22" s="7"/>
      <c r="C22" s="66"/>
      <c r="D22" s="42" t="s">
        <v>38</v>
      </c>
      <c r="E22" s="70">
        <v>1</v>
      </c>
      <c r="F22" s="73"/>
      <c r="G22" s="85"/>
      <c r="I22" s="31"/>
      <c r="J22" s="32">
        <f t="shared" si="20"/>
        <v>0</v>
      </c>
      <c r="K22" s="28"/>
      <c r="L22" s="31"/>
      <c r="M22" s="32">
        <f t="shared" si="21"/>
        <v>0</v>
      </c>
      <c r="N22" s="80"/>
      <c r="O22" s="31"/>
      <c r="P22" s="33">
        <f t="shared" si="22"/>
        <v>0</v>
      </c>
      <c r="Q22" s="28"/>
      <c r="R22" s="31"/>
      <c r="S22" s="33">
        <f t="shared" si="23"/>
        <v>0</v>
      </c>
      <c r="T22" s="28"/>
      <c r="U22" s="31"/>
      <c r="V22" s="33">
        <f t="shared" si="24"/>
        <v>0</v>
      </c>
    </row>
    <row r="23" spans="1:22" ht="36.75" customHeight="1" thickBot="1" x14ac:dyDescent="0.35">
      <c r="A23" s="43"/>
      <c r="B23" s="8"/>
      <c r="C23" s="67" t="s">
        <v>39</v>
      </c>
      <c r="D23" s="48" t="s">
        <v>40</v>
      </c>
      <c r="E23" s="71">
        <v>0</v>
      </c>
      <c r="F23" s="46"/>
      <c r="G23" s="86"/>
      <c r="I23" s="34"/>
      <c r="J23" s="35">
        <f t="shared" si="20"/>
        <v>0</v>
      </c>
      <c r="K23" s="28"/>
      <c r="L23" s="34"/>
      <c r="M23" s="35">
        <f t="shared" si="21"/>
        <v>0</v>
      </c>
      <c r="N23" s="80"/>
      <c r="O23" s="34">
        <v>0</v>
      </c>
      <c r="P23" s="33">
        <f t="shared" si="22"/>
        <v>0</v>
      </c>
      <c r="Q23" s="28"/>
      <c r="R23" s="34">
        <v>0</v>
      </c>
      <c r="S23" s="33">
        <f t="shared" si="23"/>
        <v>0</v>
      </c>
      <c r="T23" s="28"/>
      <c r="U23" s="34"/>
      <c r="V23" s="33">
        <f t="shared" si="24"/>
        <v>0</v>
      </c>
    </row>
    <row r="24" spans="1:22" ht="20.100000000000001" customHeight="1" x14ac:dyDescent="0.3">
      <c r="A24" s="93" t="s">
        <v>41</v>
      </c>
      <c r="B24" s="7">
        <v>6</v>
      </c>
      <c r="C24" s="82" t="s">
        <v>42</v>
      </c>
      <c r="D24" s="47" t="s">
        <v>43</v>
      </c>
      <c r="E24" s="68">
        <v>3</v>
      </c>
      <c r="F24" s="73">
        <v>0.5</v>
      </c>
      <c r="G24" s="84" t="s">
        <v>44</v>
      </c>
      <c r="I24" s="29"/>
      <c r="J24" s="30">
        <f>I24*$F$24</f>
        <v>0</v>
      </c>
      <c r="K24" s="28"/>
      <c r="L24" s="29"/>
      <c r="M24" s="30">
        <f>L24*$F$24</f>
        <v>0</v>
      </c>
      <c r="N24" s="80"/>
      <c r="O24" s="29"/>
      <c r="P24" s="30">
        <f>O24*$F$24</f>
        <v>0</v>
      </c>
      <c r="Q24" s="28"/>
      <c r="R24" s="29">
        <v>3</v>
      </c>
      <c r="S24" s="30">
        <f>R24*$F$24</f>
        <v>1.5</v>
      </c>
      <c r="T24" s="28"/>
      <c r="U24" s="29"/>
      <c r="V24" s="30">
        <f>U24*$F$24</f>
        <v>0</v>
      </c>
    </row>
    <row r="25" spans="1:22" ht="20.100000000000001" customHeight="1" x14ac:dyDescent="0.3">
      <c r="A25" s="94"/>
      <c r="B25" s="7"/>
      <c r="C25" s="83"/>
      <c r="D25" s="42" t="s">
        <v>45</v>
      </c>
      <c r="E25" s="69">
        <v>2</v>
      </c>
      <c r="F25" s="73"/>
      <c r="G25" s="85"/>
      <c r="I25" s="31"/>
      <c r="J25" s="32">
        <f t="shared" ref="J25:J27" si="25">I25*$F$24</f>
        <v>0</v>
      </c>
      <c r="K25" s="28"/>
      <c r="L25" s="31"/>
      <c r="M25" s="32">
        <f t="shared" ref="M25:M27" si="26">L25*$F$24</f>
        <v>0</v>
      </c>
      <c r="N25" s="80"/>
      <c r="O25" s="31"/>
      <c r="P25" s="33">
        <f t="shared" ref="P25:P27" si="27">O25*$F$24</f>
        <v>0</v>
      </c>
      <c r="Q25" s="28"/>
      <c r="R25" s="31"/>
      <c r="S25" s="33">
        <f t="shared" ref="S25:S27" si="28">R25*$F$24</f>
        <v>0</v>
      </c>
      <c r="T25" s="28"/>
      <c r="U25" s="31"/>
      <c r="V25" s="33">
        <f t="shared" ref="V25:V27" si="29">U25*$F$24</f>
        <v>0</v>
      </c>
    </row>
    <row r="26" spans="1:22" ht="33" customHeight="1" x14ac:dyDescent="0.3">
      <c r="A26" s="94"/>
      <c r="B26" s="7"/>
      <c r="C26" s="83"/>
      <c r="D26" s="42" t="s">
        <v>46</v>
      </c>
      <c r="E26" s="70">
        <v>1</v>
      </c>
      <c r="F26" s="73"/>
      <c r="G26" s="85"/>
      <c r="I26" s="31"/>
      <c r="J26" s="32">
        <f t="shared" si="25"/>
        <v>0</v>
      </c>
      <c r="K26" s="28"/>
      <c r="L26" s="31"/>
      <c r="M26" s="32">
        <f t="shared" si="26"/>
        <v>0</v>
      </c>
      <c r="N26" s="80"/>
      <c r="O26" s="31">
        <v>1</v>
      </c>
      <c r="P26" s="33">
        <f t="shared" si="27"/>
        <v>0.5</v>
      </c>
      <c r="Q26" s="28"/>
      <c r="R26" s="31"/>
      <c r="S26" s="33">
        <f t="shared" si="28"/>
        <v>0</v>
      </c>
      <c r="T26" s="28"/>
      <c r="U26" s="31"/>
      <c r="V26" s="33">
        <f t="shared" si="29"/>
        <v>0</v>
      </c>
    </row>
    <row r="27" spans="1:22" ht="56.25" customHeight="1" thickBot="1" x14ac:dyDescent="0.35">
      <c r="A27" s="94"/>
      <c r="B27" s="8"/>
      <c r="C27" s="57" t="s">
        <v>47</v>
      </c>
      <c r="D27" s="48" t="s">
        <v>48</v>
      </c>
      <c r="E27" s="71">
        <v>0</v>
      </c>
      <c r="F27" s="46"/>
      <c r="G27" s="86"/>
      <c r="I27" s="34">
        <v>0</v>
      </c>
      <c r="J27" s="35">
        <f t="shared" si="25"/>
        <v>0</v>
      </c>
      <c r="K27" s="28"/>
      <c r="L27" s="34">
        <v>0</v>
      </c>
      <c r="M27" s="35">
        <f t="shared" si="26"/>
        <v>0</v>
      </c>
      <c r="N27" s="80"/>
      <c r="O27" s="34"/>
      <c r="P27" s="33">
        <f t="shared" si="27"/>
        <v>0</v>
      </c>
      <c r="Q27" s="28"/>
      <c r="R27" s="34"/>
      <c r="S27" s="33">
        <f t="shared" si="28"/>
        <v>0</v>
      </c>
      <c r="T27" s="28"/>
      <c r="U27" s="34"/>
      <c r="V27" s="33">
        <f t="shared" si="29"/>
        <v>0</v>
      </c>
    </row>
    <row r="28" spans="1:22" ht="20.100000000000001" customHeight="1" x14ac:dyDescent="0.3">
      <c r="A28" s="40"/>
      <c r="B28" s="7">
        <v>7</v>
      </c>
      <c r="C28" s="82" t="s">
        <v>49</v>
      </c>
      <c r="D28" s="49" t="s">
        <v>50</v>
      </c>
      <c r="E28" s="68">
        <v>3</v>
      </c>
      <c r="F28" s="73">
        <v>1</v>
      </c>
      <c r="G28" s="84" t="s">
        <v>51</v>
      </c>
      <c r="I28" s="29"/>
      <c r="J28" s="30">
        <f>I28*$F$28</f>
        <v>0</v>
      </c>
      <c r="K28" s="28"/>
      <c r="L28" s="29"/>
      <c r="M28" s="30">
        <f>L28*$F$28</f>
        <v>0</v>
      </c>
      <c r="N28" s="80"/>
      <c r="O28" s="29"/>
      <c r="P28" s="30">
        <f>O28*$F$28</f>
        <v>0</v>
      </c>
      <c r="Q28" s="28"/>
      <c r="R28" s="29">
        <v>3</v>
      </c>
      <c r="S28" s="30">
        <f>R28*$F$28</f>
        <v>3</v>
      </c>
      <c r="T28" s="28"/>
      <c r="U28" s="29"/>
      <c r="V28" s="30">
        <f>U28*$F$28</f>
        <v>0</v>
      </c>
    </row>
    <row r="29" spans="1:22" ht="28.5" customHeight="1" x14ac:dyDescent="0.3">
      <c r="A29" s="40"/>
      <c r="B29" s="7"/>
      <c r="C29" s="83"/>
      <c r="D29" s="42" t="s">
        <v>52</v>
      </c>
      <c r="E29" s="69">
        <v>2</v>
      </c>
      <c r="F29" s="73"/>
      <c r="G29" s="85"/>
      <c r="I29" s="31">
        <v>2</v>
      </c>
      <c r="J29" s="32">
        <f t="shared" ref="J29:J31" si="30">I29*$F$28</f>
        <v>2</v>
      </c>
      <c r="K29" s="28"/>
      <c r="L29" s="31"/>
      <c r="M29" s="32">
        <f t="shared" ref="M29:M31" si="31">L29*$F$28</f>
        <v>0</v>
      </c>
      <c r="N29" s="80"/>
      <c r="O29" s="31">
        <v>2</v>
      </c>
      <c r="P29" s="33">
        <f t="shared" ref="P29:P31" si="32">O29*$F$28</f>
        <v>2</v>
      </c>
      <c r="Q29" s="28"/>
      <c r="R29" s="31"/>
      <c r="S29" s="33">
        <f t="shared" ref="S29:S31" si="33">R29*$F$28</f>
        <v>0</v>
      </c>
      <c r="T29" s="28"/>
      <c r="U29" s="31"/>
      <c r="V29" s="33">
        <f t="shared" ref="V29:V31" si="34">U29*$F$28</f>
        <v>0</v>
      </c>
    </row>
    <row r="30" spans="1:22" ht="27.75" customHeight="1" x14ac:dyDescent="0.3">
      <c r="A30" s="40"/>
      <c r="B30" s="7"/>
      <c r="C30" s="83"/>
      <c r="D30" s="42" t="s">
        <v>53</v>
      </c>
      <c r="E30" s="70">
        <v>1</v>
      </c>
      <c r="F30" s="73"/>
      <c r="G30" s="85"/>
      <c r="I30" s="31"/>
      <c r="J30" s="32">
        <f t="shared" si="30"/>
        <v>0</v>
      </c>
      <c r="K30" s="28"/>
      <c r="L30" s="31"/>
      <c r="M30" s="32">
        <f t="shared" si="31"/>
        <v>0</v>
      </c>
      <c r="N30" s="80"/>
      <c r="O30" s="31"/>
      <c r="P30" s="33">
        <f t="shared" si="32"/>
        <v>0</v>
      </c>
      <c r="Q30" s="28"/>
      <c r="R30" s="31"/>
      <c r="S30" s="33">
        <f t="shared" si="33"/>
        <v>0</v>
      </c>
      <c r="T30" s="28"/>
      <c r="U30" s="31"/>
      <c r="V30" s="33">
        <f t="shared" si="34"/>
        <v>0</v>
      </c>
    </row>
    <row r="31" spans="1:22" ht="39" customHeight="1" thickBot="1" x14ac:dyDescent="0.35">
      <c r="A31" s="40"/>
      <c r="B31" s="8"/>
      <c r="C31" s="57" t="s">
        <v>54</v>
      </c>
      <c r="D31" s="48" t="s">
        <v>55</v>
      </c>
      <c r="E31" s="71">
        <v>0</v>
      </c>
      <c r="F31" s="46"/>
      <c r="G31" s="86"/>
      <c r="I31" s="34"/>
      <c r="J31" s="35">
        <f t="shared" si="30"/>
        <v>0</v>
      </c>
      <c r="K31" s="28"/>
      <c r="L31" s="34">
        <v>0</v>
      </c>
      <c r="M31" s="35">
        <f t="shared" si="31"/>
        <v>0</v>
      </c>
      <c r="N31" s="80"/>
      <c r="O31" s="34"/>
      <c r="P31" s="33">
        <f t="shared" si="32"/>
        <v>0</v>
      </c>
      <c r="Q31" s="28"/>
      <c r="R31" s="34"/>
      <c r="S31" s="33">
        <f t="shared" si="33"/>
        <v>0</v>
      </c>
      <c r="T31" s="28"/>
      <c r="U31" s="34"/>
      <c r="V31" s="33">
        <f t="shared" si="34"/>
        <v>0</v>
      </c>
    </row>
    <row r="32" spans="1:22" ht="20.100000000000001" customHeight="1" x14ac:dyDescent="0.3">
      <c r="A32" s="40"/>
      <c r="B32" s="7">
        <v>8</v>
      </c>
      <c r="C32" s="88" t="s">
        <v>56</v>
      </c>
      <c r="D32" s="47" t="s">
        <v>57</v>
      </c>
      <c r="E32" s="68">
        <v>3</v>
      </c>
      <c r="F32" s="73">
        <v>0.5</v>
      </c>
      <c r="G32" s="84" t="s">
        <v>58</v>
      </c>
      <c r="I32" s="29"/>
      <c r="J32" s="30">
        <f>I32*$F$32</f>
        <v>0</v>
      </c>
      <c r="K32" s="28"/>
      <c r="L32" s="29"/>
      <c r="M32" s="30">
        <f>L32*$F$32</f>
        <v>0</v>
      </c>
      <c r="N32" s="80"/>
      <c r="O32" s="29">
        <v>3</v>
      </c>
      <c r="P32" s="30">
        <f>O32*$F$32</f>
        <v>1.5</v>
      </c>
      <c r="Q32" s="28"/>
      <c r="R32" s="29">
        <v>3</v>
      </c>
      <c r="S32" s="30">
        <f>R32*$F$32</f>
        <v>1.5</v>
      </c>
      <c r="T32" s="28"/>
      <c r="U32" s="29"/>
      <c r="V32" s="30">
        <f>U32*$F$32</f>
        <v>0</v>
      </c>
    </row>
    <row r="33" spans="1:22" ht="20.100000000000001" customHeight="1" x14ac:dyDescent="0.3">
      <c r="A33" s="40"/>
      <c r="B33" s="7"/>
      <c r="C33" s="89"/>
      <c r="D33" s="42" t="s">
        <v>59</v>
      </c>
      <c r="E33" s="69">
        <v>2</v>
      </c>
      <c r="F33" s="73"/>
      <c r="G33" s="85"/>
      <c r="I33" s="31"/>
      <c r="J33" s="32">
        <f t="shared" ref="J33:J35" si="35">I33*$F$32</f>
        <v>0</v>
      </c>
      <c r="K33" s="28"/>
      <c r="L33" s="31"/>
      <c r="M33" s="32">
        <f t="shared" ref="M33:M35" si="36">L33*$F$32</f>
        <v>0</v>
      </c>
      <c r="N33" s="80"/>
      <c r="O33" s="31"/>
      <c r="P33" s="33">
        <f t="shared" ref="P33:P35" si="37">O33*$F$32</f>
        <v>0</v>
      </c>
      <c r="Q33" s="28"/>
      <c r="R33" s="31"/>
      <c r="S33" s="33">
        <f t="shared" ref="S33:S35" si="38">R33*$F$32</f>
        <v>0</v>
      </c>
      <c r="T33" s="28"/>
      <c r="U33" s="31"/>
      <c r="V33" s="33">
        <f t="shared" ref="V33:V35" si="39">U33*$F$32</f>
        <v>0</v>
      </c>
    </row>
    <row r="34" spans="1:22" ht="28.5" customHeight="1" x14ac:dyDescent="0.3">
      <c r="A34" s="40"/>
      <c r="B34" s="7"/>
      <c r="C34" s="89"/>
      <c r="D34" s="42" t="s">
        <v>60</v>
      </c>
      <c r="E34" s="70">
        <v>1</v>
      </c>
      <c r="F34" s="73"/>
      <c r="G34" s="85"/>
      <c r="I34" s="31"/>
      <c r="J34" s="32">
        <f t="shared" si="35"/>
        <v>0</v>
      </c>
      <c r="K34" s="28"/>
      <c r="L34" s="31"/>
      <c r="M34" s="32">
        <f t="shared" si="36"/>
        <v>0</v>
      </c>
      <c r="N34" s="80"/>
      <c r="O34" s="31"/>
      <c r="P34" s="33">
        <f t="shared" si="37"/>
        <v>0</v>
      </c>
      <c r="Q34" s="28"/>
      <c r="R34" s="31"/>
      <c r="S34" s="33">
        <f t="shared" si="38"/>
        <v>0</v>
      </c>
      <c r="T34" s="28"/>
      <c r="U34" s="31"/>
      <c r="V34" s="33">
        <f t="shared" si="39"/>
        <v>0</v>
      </c>
    </row>
    <row r="35" spans="1:22" ht="69" customHeight="1" thickBot="1" x14ac:dyDescent="0.35">
      <c r="A35" s="40"/>
      <c r="B35" s="8"/>
      <c r="C35" s="57" t="s">
        <v>61</v>
      </c>
      <c r="D35" s="48" t="s">
        <v>62</v>
      </c>
      <c r="E35" s="71">
        <v>0</v>
      </c>
      <c r="F35" s="46"/>
      <c r="G35" s="86"/>
      <c r="I35" s="34">
        <v>0</v>
      </c>
      <c r="J35" s="35">
        <f t="shared" si="35"/>
        <v>0</v>
      </c>
      <c r="K35" s="28"/>
      <c r="L35" s="34">
        <v>0</v>
      </c>
      <c r="M35" s="35">
        <f t="shared" si="36"/>
        <v>0</v>
      </c>
      <c r="N35" s="80"/>
      <c r="O35" s="34"/>
      <c r="P35" s="33">
        <f t="shared" si="37"/>
        <v>0</v>
      </c>
      <c r="Q35" s="28"/>
      <c r="R35" s="34"/>
      <c r="S35" s="33">
        <f t="shared" si="38"/>
        <v>0</v>
      </c>
      <c r="T35" s="28"/>
      <c r="U35" s="34"/>
      <c r="V35" s="33">
        <f t="shared" si="39"/>
        <v>0</v>
      </c>
    </row>
    <row r="36" spans="1:22" ht="96" x14ac:dyDescent="0.3">
      <c r="A36" s="40"/>
      <c r="B36" s="7">
        <v>9</v>
      </c>
      <c r="C36" s="62" t="s">
        <v>63</v>
      </c>
      <c r="D36" s="47" t="s">
        <v>64</v>
      </c>
      <c r="E36" s="68">
        <v>3</v>
      </c>
      <c r="F36" s="73">
        <v>1</v>
      </c>
      <c r="G36" s="84" t="s">
        <v>65</v>
      </c>
      <c r="I36" s="29"/>
      <c r="J36" s="30">
        <f>I36*$F$36</f>
        <v>0</v>
      </c>
      <c r="K36" s="28"/>
      <c r="L36" s="29"/>
      <c r="M36" s="30">
        <f>L36*$F$36</f>
        <v>0</v>
      </c>
      <c r="N36" s="80"/>
      <c r="O36" s="29">
        <v>3</v>
      </c>
      <c r="P36" s="30">
        <f>O36*$F$36</f>
        <v>3</v>
      </c>
      <c r="Q36" s="28"/>
      <c r="R36" s="29">
        <v>3</v>
      </c>
      <c r="S36" s="30">
        <f>R36*$F$36</f>
        <v>3</v>
      </c>
      <c r="T36" s="28"/>
      <c r="U36" s="29"/>
      <c r="V36" s="30">
        <f>U36*$F$36</f>
        <v>0</v>
      </c>
    </row>
    <row r="37" spans="1:22" ht="84" x14ac:dyDescent="0.3">
      <c r="A37" s="40"/>
      <c r="B37" s="7"/>
      <c r="C37" s="63"/>
      <c r="D37" s="42" t="s">
        <v>66</v>
      </c>
      <c r="E37" s="69">
        <v>2</v>
      </c>
      <c r="F37" s="73"/>
      <c r="G37" s="85"/>
      <c r="I37" s="31"/>
      <c r="J37" s="32">
        <f t="shared" ref="J37:J39" si="40">I37*$F$36</f>
        <v>0</v>
      </c>
      <c r="K37" s="28"/>
      <c r="L37" s="31">
        <v>2</v>
      </c>
      <c r="M37" s="32">
        <f t="shared" ref="M37:M39" si="41">L37*$F$36</f>
        <v>2</v>
      </c>
      <c r="N37" s="80"/>
      <c r="O37" s="31"/>
      <c r="P37" s="33">
        <f t="shared" ref="P37:P39" si="42">O37*$F$36</f>
        <v>0</v>
      </c>
      <c r="Q37" s="28"/>
      <c r="R37" s="31"/>
      <c r="S37" s="33">
        <f t="shared" ref="S37:S39" si="43">R37*$F$36</f>
        <v>0</v>
      </c>
      <c r="T37" s="28"/>
      <c r="U37" s="31"/>
      <c r="V37" s="33">
        <f t="shared" ref="V37:V39" si="44">U37*$F$36</f>
        <v>0</v>
      </c>
    </row>
    <row r="38" spans="1:22" ht="72" x14ac:dyDescent="0.3">
      <c r="A38" s="40"/>
      <c r="B38" s="7"/>
      <c r="C38" s="60"/>
      <c r="D38" s="42" t="s">
        <v>67</v>
      </c>
      <c r="E38" s="70">
        <v>1</v>
      </c>
      <c r="F38" s="73"/>
      <c r="G38" s="85"/>
      <c r="I38" s="31">
        <v>1</v>
      </c>
      <c r="J38" s="32">
        <f t="shared" si="40"/>
        <v>1</v>
      </c>
      <c r="K38" s="28"/>
      <c r="L38" s="31"/>
      <c r="M38" s="32">
        <f t="shared" si="41"/>
        <v>0</v>
      </c>
      <c r="N38" s="80"/>
      <c r="O38" s="31"/>
      <c r="P38" s="33">
        <f t="shared" si="42"/>
        <v>0</v>
      </c>
      <c r="Q38" s="28"/>
      <c r="R38" s="31"/>
      <c r="S38" s="33">
        <f t="shared" si="43"/>
        <v>0</v>
      </c>
      <c r="T38" s="28"/>
      <c r="U38" s="31"/>
      <c r="V38" s="33">
        <f t="shared" si="44"/>
        <v>0</v>
      </c>
    </row>
    <row r="39" spans="1:22" ht="30" customHeight="1" thickBot="1" x14ac:dyDescent="0.35">
      <c r="A39" s="43"/>
      <c r="B39" s="8"/>
      <c r="C39" s="57" t="s">
        <v>16</v>
      </c>
      <c r="D39" s="48" t="s">
        <v>68</v>
      </c>
      <c r="E39" s="71">
        <v>0</v>
      </c>
      <c r="F39" s="46"/>
      <c r="G39" s="86"/>
      <c r="I39" s="34"/>
      <c r="J39" s="35">
        <f t="shared" si="40"/>
        <v>0</v>
      </c>
      <c r="K39" s="28"/>
      <c r="L39" s="34"/>
      <c r="M39" s="35">
        <f t="shared" si="41"/>
        <v>0</v>
      </c>
      <c r="N39" s="80"/>
      <c r="O39" s="34"/>
      <c r="P39" s="33">
        <f t="shared" si="42"/>
        <v>0</v>
      </c>
      <c r="Q39" s="28"/>
      <c r="R39" s="34"/>
      <c r="S39" s="33">
        <f t="shared" si="43"/>
        <v>0</v>
      </c>
      <c r="T39" s="28"/>
      <c r="U39" s="34"/>
      <c r="V39" s="33">
        <f t="shared" si="44"/>
        <v>0</v>
      </c>
    </row>
    <row r="40" spans="1:22" ht="27.75" customHeight="1" x14ac:dyDescent="0.3">
      <c r="A40" s="95" t="s">
        <v>69</v>
      </c>
      <c r="B40" s="7">
        <v>10</v>
      </c>
      <c r="C40" s="58" t="s">
        <v>70</v>
      </c>
      <c r="D40" s="47" t="s">
        <v>71</v>
      </c>
      <c r="E40" s="68">
        <v>3</v>
      </c>
      <c r="F40" s="73">
        <v>1</v>
      </c>
      <c r="G40" s="84" t="s">
        <v>72</v>
      </c>
      <c r="I40" s="29"/>
      <c r="J40" s="30">
        <f>I40*$F$40</f>
        <v>0</v>
      </c>
      <c r="K40" s="28"/>
      <c r="L40" s="29"/>
      <c r="M40" s="30">
        <f>L40*$F$40</f>
        <v>0</v>
      </c>
      <c r="N40" s="80"/>
      <c r="O40" s="29"/>
      <c r="P40" s="30">
        <f>O40*$F$40</f>
        <v>0</v>
      </c>
      <c r="Q40" s="28"/>
      <c r="R40" s="29"/>
      <c r="S40" s="30">
        <f>R40*$F$40</f>
        <v>0</v>
      </c>
      <c r="T40" s="28"/>
      <c r="U40" s="29"/>
      <c r="V40" s="30">
        <f>U40*$F$40</f>
        <v>0</v>
      </c>
    </row>
    <row r="41" spans="1:22" ht="24.9" customHeight="1" x14ac:dyDescent="0.3">
      <c r="A41" s="96"/>
      <c r="B41" s="7"/>
      <c r="C41" s="61"/>
      <c r="D41" s="42" t="s">
        <v>73</v>
      </c>
      <c r="E41" s="69">
        <v>2</v>
      </c>
      <c r="F41" s="73"/>
      <c r="G41" s="85"/>
      <c r="I41" s="31"/>
      <c r="J41" s="32">
        <f t="shared" ref="J41:J43" si="45">I41*$F$40</f>
        <v>0</v>
      </c>
      <c r="K41" s="28"/>
      <c r="L41" s="31"/>
      <c r="M41" s="32">
        <f t="shared" ref="M41:M43" si="46">L41*$F$40</f>
        <v>0</v>
      </c>
      <c r="N41" s="80"/>
      <c r="O41" s="31"/>
      <c r="P41" s="33">
        <f t="shared" ref="P41:P43" si="47">O41*$F$40</f>
        <v>0</v>
      </c>
      <c r="Q41" s="28"/>
      <c r="R41" s="31">
        <v>2</v>
      </c>
      <c r="S41" s="33">
        <f t="shared" ref="S41:S43" si="48">R41*$F$40</f>
        <v>2</v>
      </c>
      <c r="T41" s="28"/>
      <c r="U41" s="31"/>
      <c r="V41" s="33">
        <f t="shared" ref="V41:V43" si="49">U41*$F$40</f>
        <v>0</v>
      </c>
    </row>
    <row r="42" spans="1:22" ht="24.9" customHeight="1" x14ac:dyDescent="0.3">
      <c r="A42" s="41"/>
      <c r="B42" s="7"/>
      <c r="C42" s="60"/>
      <c r="D42" s="42" t="s">
        <v>74</v>
      </c>
      <c r="E42" s="70">
        <v>1</v>
      </c>
      <c r="F42" s="73"/>
      <c r="G42" s="85"/>
      <c r="I42" s="31"/>
      <c r="J42" s="32">
        <f t="shared" si="45"/>
        <v>0</v>
      </c>
      <c r="K42" s="28"/>
      <c r="L42" s="31"/>
      <c r="M42" s="32">
        <f t="shared" si="46"/>
        <v>0</v>
      </c>
      <c r="N42" s="80"/>
      <c r="O42" s="31"/>
      <c r="P42" s="33">
        <f t="shared" si="47"/>
        <v>0</v>
      </c>
      <c r="Q42" s="28"/>
      <c r="R42" s="31"/>
      <c r="S42" s="33">
        <f t="shared" si="48"/>
        <v>0</v>
      </c>
      <c r="T42" s="28"/>
      <c r="U42" s="31"/>
      <c r="V42" s="33">
        <f t="shared" si="49"/>
        <v>0</v>
      </c>
    </row>
    <row r="43" spans="1:22" ht="24.9" customHeight="1" thickBot="1" x14ac:dyDescent="0.35">
      <c r="A43" s="41"/>
      <c r="B43" s="8"/>
      <c r="C43" s="57" t="s">
        <v>75</v>
      </c>
      <c r="D43" s="48" t="s">
        <v>76</v>
      </c>
      <c r="E43" s="71">
        <v>0</v>
      </c>
      <c r="F43" s="46"/>
      <c r="G43" s="86"/>
      <c r="I43" s="34">
        <v>0</v>
      </c>
      <c r="J43" s="35">
        <f t="shared" si="45"/>
        <v>0</v>
      </c>
      <c r="K43" s="28"/>
      <c r="L43" s="34">
        <v>0</v>
      </c>
      <c r="M43" s="35">
        <f t="shared" si="46"/>
        <v>0</v>
      </c>
      <c r="N43" s="80"/>
      <c r="O43" s="34">
        <v>0</v>
      </c>
      <c r="P43" s="33">
        <f t="shared" si="47"/>
        <v>0</v>
      </c>
      <c r="Q43" s="28"/>
      <c r="R43" s="34"/>
      <c r="S43" s="33">
        <f t="shared" si="48"/>
        <v>0</v>
      </c>
      <c r="T43" s="28"/>
      <c r="U43" s="34"/>
      <c r="V43" s="33">
        <f t="shared" si="49"/>
        <v>0</v>
      </c>
    </row>
    <row r="44" spans="1:22" ht="77.25" customHeight="1" x14ac:dyDescent="0.3">
      <c r="A44" s="41"/>
      <c r="B44" s="7">
        <v>11</v>
      </c>
      <c r="C44" s="88" t="s">
        <v>77</v>
      </c>
      <c r="D44" s="47" t="s">
        <v>78</v>
      </c>
      <c r="E44" s="68">
        <v>3</v>
      </c>
      <c r="F44" s="73">
        <v>1</v>
      </c>
      <c r="G44" s="84" t="s">
        <v>79</v>
      </c>
      <c r="I44" s="29"/>
      <c r="J44" s="30">
        <f>I44*$F$44</f>
        <v>0</v>
      </c>
      <c r="K44" s="28"/>
      <c r="L44" s="29">
        <v>3</v>
      </c>
      <c r="M44" s="30">
        <f>L44*$F$44</f>
        <v>3</v>
      </c>
      <c r="N44" s="80"/>
      <c r="O44" s="29">
        <v>3</v>
      </c>
      <c r="P44" s="30">
        <f>O44*$F$44</f>
        <v>3</v>
      </c>
      <c r="Q44" s="28"/>
      <c r="R44" s="29">
        <v>3</v>
      </c>
      <c r="S44" s="30">
        <f>R44*$F$44</f>
        <v>3</v>
      </c>
      <c r="T44" s="28"/>
      <c r="U44" s="29"/>
      <c r="V44" s="30">
        <f>U44*$F$44</f>
        <v>0</v>
      </c>
    </row>
    <row r="45" spans="1:22" ht="72" x14ac:dyDescent="0.3">
      <c r="A45" s="41"/>
      <c r="B45" s="7"/>
      <c r="C45" s="89"/>
      <c r="D45" s="42" t="s">
        <v>80</v>
      </c>
      <c r="E45" s="69">
        <v>2</v>
      </c>
      <c r="F45" s="73"/>
      <c r="G45" s="85"/>
      <c r="I45" s="31"/>
      <c r="J45" s="32">
        <f t="shared" ref="J45:J47" si="50">I45*$F$44</f>
        <v>0</v>
      </c>
      <c r="K45" s="28"/>
      <c r="L45" s="31"/>
      <c r="M45" s="32">
        <f t="shared" ref="M45:M47" si="51">L45*$F$44</f>
        <v>0</v>
      </c>
      <c r="N45" s="80"/>
      <c r="O45" s="31"/>
      <c r="P45" s="33">
        <f t="shared" ref="P45:P47" si="52">O45*$F$44</f>
        <v>0</v>
      </c>
      <c r="Q45" s="28"/>
      <c r="R45" s="31"/>
      <c r="S45" s="33">
        <f t="shared" ref="S45:S47" si="53">R45*$F$44</f>
        <v>0</v>
      </c>
      <c r="T45" s="28"/>
      <c r="U45" s="31"/>
      <c r="V45" s="33">
        <f t="shared" ref="V45:V47" si="54">U45*$F$44</f>
        <v>0</v>
      </c>
    </row>
    <row r="46" spans="1:22" ht="72" x14ac:dyDescent="0.3">
      <c r="A46" s="41"/>
      <c r="B46" s="7"/>
      <c r="C46" s="60"/>
      <c r="D46" s="42" t="s">
        <v>81</v>
      </c>
      <c r="E46" s="70">
        <v>1</v>
      </c>
      <c r="F46" s="73"/>
      <c r="G46" s="85"/>
      <c r="I46" s="31"/>
      <c r="J46" s="32">
        <f t="shared" si="50"/>
        <v>0</v>
      </c>
      <c r="K46" s="28"/>
      <c r="L46" s="31"/>
      <c r="M46" s="32">
        <f t="shared" si="51"/>
        <v>0</v>
      </c>
      <c r="N46" s="80"/>
      <c r="O46" s="31"/>
      <c r="P46" s="33">
        <f t="shared" si="52"/>
        <v>0</v>
      </c>
      <c r="Q46" s="28"/>
      <c r="R46" s="31"/>
      <c r="S46" s="33">
        <f t="shared" si="53"/>
        <v>0</v>
      </c>
      <c r="T46" s="28"/>
      <c r="U46" s="31"/>
      <c r="V46" s="33">
        <f t="shared" si="54"/>
        <v>0</v>
      </c>
    </row>
    <row r="47" spans="1:22" ht="43.5" customHeight="1" thickBot="1" x14ac:dyDescent="0.35">
      <c r="A47" s="44"/>
      <c r="B47" s="8"/>
      <c r="C47" s="57" t="s">
        <v>16</v>
      </c>
      <c r="D47" s="48" t="s">
        <v>82</v>
      </c>
      <c r="E47" s="71">
        <v>0</v>
      </c>
      <c r="F47" s="46"/>
      <c r="G47" s="103"/>
      <c r="I47" s="34">
        <v>0</v>
      </c>
      <c r="J47" s="35">
        <f t="shared" si="50"/>
        <v>0</v>
      </c>
      <c r="K47" s="28"/>
      <c r="L47" s="34"/>
      <c r="M47" s="35">
        <f t="shared" si="51"/>
        <v>0</v>
      </c>
      <c r="N47" s="80"/>
      <c r="O47" s="34"/>
      <c r="P47" s="33">
        <f t="shared" si="52"/>
        <v>0</v>
      </c>
      <c r="Q47" s="28"/>
      <c r="R47" s="34"/>
      <c r="S47" s="33">
        <f t="shared" si="53"/>
        <v>0</v>
      </c>
      <c r="T47" s="28"/>
      <c r="U47" s="34"/>
      <c r="V47" s="33">
        <f t="shared" si="54"/>
        <v>0</v>
      </c>
    </row>
    <row r="48" spans="1:22" ht="48.75" customHeight="1" x14ac:dyDescent="0.3">
      <c r="A48" s="45" t="s">
        <v>83</v>
      </c>
      <c r="B48" s="7">
        <v>12</v>
      </c>
      <c r="C48" s="58" t="s">
        <v>84</v>
      </c>
      <c r="D48" s="47" t="s">
        <v>85</v>
      </c>
      <c r="E48" s="68">
        <v>3</v>
      </c>
      <c r="F48" s="76">
        <v>0.5</v>
      </c>
      <c r="G48" s="97" t="s">
        <v>86</v>
      </c>
      <c r="I48" s="29">
        <v>3</v>
      </c>
      <c r="J48" s="30">
        <f>I48*$F$48</f>
        <v>1.5</v>
      </c>
      <c r="K48" s="28"/>
      <c r="L48" s="29">
        <v>3</v>
      </c>
      <c r="M48" s="30">
        <f>L48*$F$48</f>
        <v>1.5</v>
      </c>
      <c r="N48" s="80"/>
      <c r="O48" s="29">
        <v>3</v>
      </c>
      <c r="P48" s="30">
        <f>O48*$F$48</f>
        <v>1.5</v>
      </c>
      <c r="Q48" s="28"/>
      <c r="R48" s="29">
        <v>3</v>
      </c>
      <c r="S48" s="30">
        <f>R48*$F$48</f>
        <v>1.5</v>
      </c>
      <c r="T48" s="28"/>
      <c r="U48" s="29"/>
      <c r="V48" s="30">
        <f>U48*$F$48</f>
        <v>0</v>
      </c>
    </row>
    <row r="49" spans="1:22" ht="49.5" customHeight="1" x14ac:dyDescent="0.3">
      <c r="A49" s="41"/>
      <c r="B49" s="7"/>
      <c r="C49" s="59"/>
      <c r="D49" s="42" t="s">
        <v>87</v>
      </c>
      <c r="E49" s="69">
        <v>2</v>
      </c>
      <c r="F49" s="76"/>
      <c r="G49" s="98"/>
      <c r="I49" s="31"/>
      <c r="J49" s="32">
        <f>I49*$F$48</f>
        <v>0</v>
      </c>
      <c r="K49" s="28"/>
      <c r="L49" s="31"/>
      <c r="M49" s="32">
        <f>L49*$F$48</f>
        <v>0</v>
      </c>
      <c r="N49" s="80"/>
      <c r="O49" s="31"/>
      <c r="P49" s="33">
        <f t="shared" ref="P49:P51" si="55">O49*$F$48</f>
        <v>0</v>
      </c>
      <c r="Q49" s="28"/>
      <c r="R49" s="31"/>
      <c r="S49" s="33">
        <f t="shared" ref="S49:S51" si="56">R49*$F$48</f>
        <v>0</v>
      </c>
      <c r="T49" s="28"/>
      <c r="U49" s="31"/>
      <c r="V49" s="33">
        <f t="shared" ref="V49:V51" si="57">U49*$F$48</f>
        <v>0</v>
      </c>
    </row>
    <row r="50" spans="1:22" ht="41.25" customHeight="1" x14ac:dyDescent="0.3">
      <c r="A50" s="41"/>
      <c r="B50" s="7"/>
      <c r="C50" s="59"/>
      <c r="D50" s="42" t="s">
        <v>88</v>
      </c>
      <c r="E50" s="70">
        <v>1</v>
      </c>
      <c r="F50" s="76"/>
      <c r="G50" s="98"/>
      <c r="I50" s="31"/>
      <c r="J50" s="32">
        <f t="shared" ref="J50:J51" si="58">I50*$F$48</f>
        <v>0</v>
      </c>
      <c r="K50" s="28"/>
      <c r="L50" s="31"/>
      <c r="M50" s="32">
        <f t="shared" ref="M50:M51" si="59">L50*$F$48</f>
        <v>0</v>
      </c>
      <c r="N50" s="80"/>
      <c r="O50" s="31"/>
      <c r="P50" s="33">
        <f t="shared" si="55"/>
        <v>0</v>
      </c>
      <c r="Q50" s="28"/>
      <c r="R50" s="31"/>
      <c r="S50" s="33">
        <f t="shared" si="56"/>
        <v>0</v>
      </c>
      <c r="T50" s="28"/>
      <c r="U50" s="31"/>
      <c r="V50" s="33">
        <f t="shared" si="57"/>
        <v>0</v>
      </c>
    </row>
    <row r="51" spans="1:22" ht="41.25" customHeight="1" thickBot="1" x14ac:dyDescent="0.35">
      <c r="A51" s="41"/>
      <c r="B51" s="8"/>
      <c r="C51" s="57" t="s">
        <v>16</v>
      </c>
      <c r="D51" s="48" t="s">
        <v>89</v>
      </c>
      <c r="E51" s="71">
        <v>0</v>
      </c>
      <c r="F51" s="77"/>
      <c r="G51" s="99"/>
      <c r="I51" s="34"/>
      <c r="J51" s="32">
        <f t="shared" si="58"/>
        <v>0</v>
      </c>
      <c r="K51" s="28"/>
      <c r="L51" s="34"/>
      <c r="M51" s="32">
        <f t="shared" si="59"/>
        <v>0</v>
      </c>
      <c r="N51" s="80"/>
      <c r="O51" s="34"/>
      <c r="P51" s="33">
        <f t="shared" si="55"/>
        <v>0</v>
      </c>
      <c r="Q51" s="28"/>
      <c r="R51" s="34"/>
      <c r="S51" s="33">
        <f t="shared" si="56"/>
        <v>0</v>
      </c>
      <c r="T51" s="28"/>
      <c r="U51" s="34"/>
      <c r="V51" s="33">
        <f t="shared" si="57"/>
        <v>0</v>
      </c>
    </row>
    <row r="52" spans="1:22" ht="47.25" customHeight="1" x14ac:dyDescent="0.3">
      <c r="A52" s="41"/>
      <c r="B52" s="7">
        <v>13</v>
      </c>
      <c r="C52" s="82" t="s">
        <v>90</v>
      </c>
      <c r="D52" s="47" t="s">
        <v>91</v>
      </c>
      <c r="E52" s="68">
        <v>3</v>
      </c>
      <c r="F52" s="73">
        <v>0.5</v>
      </c>
      <c r="G52" s="90" t="s">
        <v>92</v>
      </c>
      <c r="I52" s="29"/>
      <c r="J52" s="30">
        <f>I52*$F$52</f>
        <v>0</v>
      </c>
      <c r="K52" s="28"/>
      <c r="L52" s="29"/>
      <c r="M52" s="30">
        <f>L52*$F$52</f>
        <v>0</v>
      </c>
      <c r="N52" s="80"/>
      <c r="O52" s="29"/>
      <c r="P52" s="30">
        <f>O52*$F$52</f>
        <v>0</v>
      </c>
      <c r="Q52" s="28"/>
      <c r="R52" s="29">
        <v>3</v>
      </c>
      <c r="S52" s="30">
        <f>R52*$F$52</f>
        <v>1.5</v>
      </c>
      <c r="T52" s="28"/>
      <c r="U52" s="29"/>
      <c r="V52" s="30">
        <f>U52*$F$52</f>
        <v>0</v>
      </c>
    </row>
    <row r="53" spans="1:22" ht="49.5" customHeight="1" x14ac:dyDescent="0.3">
      <c r="A53" s="41"/>
      <c r="B53" s="7"/>
      <c r="C53" s="83"/>
      <c r="D53" s="42" t="s">
        <v>93</v>
      </c>
      <c r="E53" s="69">
        <v>2</v>
      </c>
      <c r="F53" s="73"/>
      <c r="G53" s="85"/>
      <c r="I53" s="31"/>
      <c r="J53" s="32">
        <f t="shared" ref="J53:J55" si="60">I53*$F$52</f>
        <v>0</v>
      </c>
      <c r="K53" s="28"/>
      <c r="L53" s="31"/>
      <c r="M53" s="32">
        <f t="shared" ref="M53:M55" si="61">L53*$F$52</f>
        <v>0</v>
      </c>
      <c r="N53" s="80"/>
      <c r="O53" s="31">
        <v>2</v>
      </c>
      <c r="P53" s="33">
        <f t="shared" ref="P53:P55" si="62">O53*$F$52</f>
        <v>1</v>
      </c>
      <c r="Q53" s="28"/>
      <c r="R53" s="31"/>
      <c r="S53" s="33">
        <f t="shared" ref="S53:S55" si="63">R53*$F$52</f>
        <v>0</v>
      </c>
      <c r="T53" s="28"/>
      <c r="U53" s="31"/>
      <c r="V53" s="33">
        <f t="shared" ref="V53:V55" si="64">U53*$F$52</f>
        <v>0</v>
      </c>
    </row>
    <row r="54" spans="1:22" ht="54" customHeight="1" x14ac:dyDescent="0.3">
      <c r="A54" s="41"/>
      <c r="B54" s="7"/>
      <c r="C54" s="83"/>
      <c r="D54" s="42" t="s">
        <v>94</v>
      </c>
      <c r="E54" s="70">
        <v>1</v>
      </c>
      <c r="F54" s="73"/>
      <c r="G54" s="85"/>
      <c r="I54" s="31">
        <v>1</v>
      </c>
      <c r="J54" s="32">
        <f t="shared" si="60"/>
        <v>0.5</v>
      </c>
      <c r="K54" s="28"/>
      <c r="L54" s="31">
        <v>1</v>
      </c>
      <c r="M54" s="32">
        <f t="shared" si="61"/>
        <v>0.5</v>
      </c>
      <c r="N54" s="80"/>
      <c r="O54" s="31"/>
      <c r="P54" s="33">
        <f t="shared" si="62"/>
        <v>0</v>
      </c>
      <c r="Q54" s="28"/>
      <c r="R54" s="31"/>
      <c r="S54" s="33">
        <f t="shared" si="63"/>
        <v>0</v>
      </c>
      <c r="T54" s="28"/>
      <c r="U54" s="31"/>
      <c r="V54" s="33">
        <f t="shared" si="64"/>
        <v>0</v>
      </c>
    </row>
    <row r="55" spans="1:22" ht="39.75" customHeight="1" thickBot="1" x14ac:dyDescent="0.35">
      <c r="A55" s="41"/>
      <c r="B55" s="8"/>
      <c r="C55" s="57" t="s">
        <v>16</v>
      </c>
      <c r="D55" s="48" t="s">
        <v>95</v>
      </c>
      <c r="E55" s="71">
        <v>0</v>
      </c>
      <c r="F55" s="46"/>
      <c r="G55" s="86"/>
      <c r="I55" s="34"/>
      <c r="J55" s="35">
        <f t="shared" si="60"/>
        <v>0</v>
      </c>
      <c r="K55" s="28"/>
      <c r="L55" s="34"/>
      <c r="M55" s="35">
        <f t="shared" si="61"/>
        <v>0</v>
      </c>
      <c r="N55" s="80"/>
      <c r="O55" s="34"/>
      <c r="P55" s="33">
        <f t="shared" si="62"/>
        <v>0</v>
      </c>
      <c r="Q55" s="28"/>
      <c r="R55" s="34"/>
      <c r="S55" s="33">
        <f t="shared" si="63"/>
        <v>0</v>
      </c>
      <c r="T55" s="28"/>
      <c r="U55" s="34"/>
      <c r="V55" s="33">
        <f t="shared" si="64"/>
        <v>0</v>
      </c>
    </row>
    <row r="56" spans="1:22" ht="38.25" customHeight="1" thickBot="1" x14ac:dyDescent="0.35">
      <c r="A56" s="41"/>
      <c r="B56" s="51">
        <v>14</v>
      </c>
      <c r="C56" s="91" t="s">
        <v>96</v>
      </c>
      <c r="D56" s="47" t="s">
        <v>97</v>
      </c>
      <c r="E56" s="74">
        <v>3</v>
      </c>
      <c r="F56" s="73">
        <v>0.5</v>
      </c>
      <c r="G56" s="84" t="s">
        <v>98</v>
      </c>
      <c r="I56" s="29"/>
      <c r="J56" s="30">
        <f>I56*$F$56</f>
        <v>0</v>
      </c>
      <c r="K56" s="28"/>
      <c r="L56" s="29"/>
      <c r="M56" s="30">
        <f>L56*$F$56</f>
        <v>0</v>
      </c>
      <c r="N56" s="80"/>
      <c r="O56" s="29">
        <v>3</v>
      </c>
      <c r="P56" s="30">
        <f>O56*$F$56</f>
        <v>1.5</v>
      </c>
      <c r="Q56" s="28"/>
      <c r="R56" s="29">
        <v>3</v>
      </c>
      <c r="S56" s="30">
        <f>R56*$F$56</f>
        <v>1.5</v>
      </c>
      <c r="T56" s="28"/>
      <c r="U56" s="29"/>
      <c r="V56" s="30">
        <f>U56*$F$56</f>
        <v>0</v>
      </c>
    </row>
    <row r="57" spans="1:22" ht="38.25" customHeight="1" x14ac:dyDescent="0.3">
      <c r="A57" s="41"/>
      <c r="B57" s="51"/>
      <c r="C57" s="92"/>
      <c r="D57" s="42" t="s">
        <v>99</v>
      </c>
      <c r="E57" s="75">
        <v>2</v>
      </c>
      <c r="F57" s="73"/>
      <c r="G57" s="85"/>
      <c r="I57" s="31">
        <v>2</v>
      </c>
      <c r="J57" s="32">
        <f t="shared" ref="J57:J59" si="65">I57*$F$56</f>
        <v>1</v>
      </c>
      <c r="K57" s="28"/>
      <c r="L57" s="31">
        <v>2</v>
      </c>
      <c r="M57" s="32">
        <f t="shared" ref="M57:M59" si="66">L57*$F$56</f>
        <v>1</v>
      </c>
      <c r="N57" s="80"/>
      <c r="O57" s="31"/>
      <c r="P57" s="33">
        <f t="shared" ref="P57:P59" si="67">O57*$F$56</f>
        <v>0</v>
      </c>
      <c r="Q57" s="28"/>
      <c r="R57" s="31"/>
      <c r="S57" s="30">
        <f t="shared" ref="S57:S59" si="68">R57*$F$56</f>
        <v>0</v>
      </c>
      <c r="T57" s="28"/>
      <c r="U57" s="31"/>
      <c r="V57" s="30">
        <f t="shared" ref="V57:V59" si="69">U57*$F$56</f>
        <v>0</v>
      </c>
    </row>
    <row r="58" spans="1:22" ht="38.25" customHeight="1" x14ac:dyDescent="0.3">
      <c r="A58" s="41"/>
      <c r="B58" s="51"/>
      <c r="C58" s="92"/>
      <c r="D58" s="42" t="s">
        <v>100</v>
      </c>
      <c r="E58" s="70">
        <v>1</v>
      </c>
      <c r="F58" s="73"/>
      <c r="G58" s="85"/>
      <c r="I58" s="31"/>
      <c r="J58" s="32">
        <f t="shared" si="65"/>
        <v>0</v>
      </c>
      <c r="K58" s="28"/>
      <c r="L58" s="31"/>
      <c r="M58" s="32">
        <f t="shared" si="66"/>
        <v>0</v>
      </c>
      <c r="N58" s="80"/>
      <c r="O58" s="31"/>
      <c r="P58" s="33">
        <f t="shared" si="67"/>
        <v>0</v>
      </c>
      <c r="Q58" s="28"/>
      <c r="R58" s="31"/>
      <c r="S58" s="33">
        <f t="shared" si="68"/>
        <v>0</v>
      </c>
      <c r="T58" s="28"/>
      <c r="U58" s="31"/>
      <c r="V58" s="33">
        <f t="shared" si="69"/>
        <v>0</v>
      </c>
    </row>
    <row r="59" spans="1:22" ht="30" customHeight="1" thickBot="1" x14ac:dyDescent="0.35">
      <c r="A59" s="41"/>
      <c r="B59" s="52"/>
      <c r="C59" s="56" t="s">
        <v>16</v>
      </c>
      <c r="D59" s="48" t="s">
        <v>101</v>
      </c>
      <c r="E59" s="71">
        <v>0</v>
      </c>
      <c r="F59" s="46"/>
      <c r="G59" s="86"/>
      <c r="I59" s="34"/>
      <c r="J59" s="35">
        <f t="shared" si="65"/>
        <v>0</v>
      </c>
      <c r="K59" s="28"/>
      <c r="L59" s="34"/>
      <c r="M59" s="35">
        <f t="shared" si="66"/>
        <v>0</v>
      </c>
      <c r="N59" s="80"/>
      <c r="O59" s="34"/>
      <c r="P59" s="33">
        <f t="shared" si="67"/>
        <v>0</v>
      </c>
      <c r="Q59" s="28"/>
      <c r="R59" s="34"/>
      <c r="S59" s="33">
        <f t="shared" si="68"/>
        <v>0</v>
      </c>
      <c r="T59" s="28"/>
      <c r="U59" s="34"/>
      <c r="V59" s="33">
        <f t="shared" si="69"/>
        <v>0</v>
      </c>
    </row>
    <row r="60" spans="1:22" ht="96" x14ac:dyDescent="0.3">
      <c r="A60" s="41"/>
      <c r="B60" s="50">
        <v>15</v>
      </c>
      <c r="C60" s="53" t="s">
        <v>102</v>
      </c>
      <c r="D60" s="47" t="s">
        <v>103</v>
      </c>
      <c r="E60" s="68">
        <v>3</v>
      </c>
      <c r="F60" s="73">
        <v>0.5</v>
      </c>
      <c r="G60" s="84" t="s">
        <v>104</v>
      </c>
      <c r="I60" s="29">
        <v>3</v>
      </c>
      <c r="J60" s="30">
        <f>I60*$F$60</f>
        <v>1.5</v>
      </c>
      <c r="K60" s="28"/>
      <c r="L60" s="29">
        <v>3</v>
      </c>
      <c r="M60" s="30">
        <f>L60*$F$60</f>
        <v>1.5</v>
      </c>
      <c r="N60" s="80"/>
      <c r="O60" s="29">
        <v>3</v>
      </c>
      <c r="P60" s="30">
        <f>O60*$F$60</f>
        <v>1.5</v>
      </c>
      <c r="Q60" s="28"/>
      <c r="R60" s="29">
        <v>3</v>
      </c>
      <c r="S60" s="30">
        <f>R60*$F$60</f>
        <v>1.5</v>
      </c>
      <c r="T60" s="28"/>
      <c r="U60" s="29"/>
      <c r="V60" s="30">
        <f>U60*$F$60</f>
        <v>0</v>
      </c>
    </row>
    <row r="61" spans="1:22" ht="48" x14ac:dyDescent="0.3">
      <c r="A61" s="41"/>
      <c r="B61" s="51"/>
      <c r="C61" s="54"/>
      <c r="D61" s="42" t="s">
        <v>105</v>
      </c>
      <c r="E61" s="69">
        <v>2</v>
      </c>
      <c r="F61" s="73"/>
      <c r="G61" s="85"/>
      <c r="I61" s="31"/>
      <c r="J61" s="32">
        <f t="shared" ref="J61:J63" si="70">I61*$F$60</f>
        <v>0</v>
      </c>
      <c r="K61" s="28"/>
      <c r="L61" s="31"/>
      <c r="M61" s="32">
        <f t="shared" ref="M61:M63" si="71">L61*$F$60</f>
        <v>0</v>
      </c>
      <c r="N61" s="80"/>
      <c r="O61" s="31"/>
      <c r="P61" s="33">
        <f t="shared" ref="P61:P63" si="72">O61*$F$60</f>
        <v>0</v>
      </c>
      <c r="Q61" s="28"/>
      <c r="R61" s="31"/>
      <c r="S61" s="33">
        <f t="shared" ref="S61:S63" si="73">R61*$F$60</f>
        <v>0</v>
      </c>
      <c r="T61" s="28"/>
      <c r="U61" s="31"/>
      <c r="V61" s="33">
        <f t="shared" ref="V61:V63" si="74">U61*$F$60</f>
        <v>0</v>
      </c>
    </row>
    <row r="62" spans="1:22" ht="36" x14ac:dyDescent="0.3">
      <c r="A62" s="41"/>
      <c r="B62" s="51"/>
      <c r="C62" s="55"/>
      <c r="D62" s="42" t="s">
        <v>106</v>
      </c>
      <c r="E62" s="70">
        <v>1</v>
      </c>
      <c r="F62" s="73"/>
      <c r="G62" s="85"/>
      <c r="I62" s="31"/>
      <c r="J62" s="32">
        <f t="shared" si="70"/>
        <v>0</v>
      </c>
      <c r="K62" s="28"/>
      <c r="L62" s="31"/>
      <c r="M62" s="32">
        <f t="shared" si="71"/>
        <v>0</v>
      </c>
      <c r="N62" s="80"/>
      <c r="O62" s="31"/>
      <c r="P62" s="33">
        <f t="shared" si="72"/>
        <v>0</v>
      </c>
      <c r="Q62" s="28"/>
      <c r="R62" s="31"/>
      <c r="S62" s="33">
        <f t="shared" si="73"/>
        <v>0</v>
      </c>
      <c r="T62" s="28"/>
      <c r="U62" s="31"/>
      <c r="V62" s="33">
        <f t="shared" si="74"/>
        <v>0</v>
      </c>
    </row>
    <row r="63" spans="1:22" ht="43.5" customHeight="1" thickBot="1" x14ac:dyDescent="0.35">
      <c r="A63" s="44"/>
      <c r="B63" s="52"/>
      <c r="C63" s="56" t="s">
        <v>16</v>
      </c>
      <c r="D63" s="48" t="s">
        <v>107</v>
      </c>
      <c r="E63" s="71">
        <v>0</v>
      </c>
      <c r="F63" s="46"/>
      <c r="G63" s="86"/>
      <c r="I63" s="34"/>
      <c r="J63" s="36">
        <f t="shared" si="70"/>
        <v>0</v>
      </c>
      <c r="K63" s="28"/>
      <c r="L63" s="34"/>
      <c r="M63" s="36">
        <f t="shared" si="71"/>
        <v>0</v>
      </c>
      <c r="N63" s="80"/>
      <c r="O63" s="34"/>
      <c r="P63" s="33">
        <f t="shared" si="72"/>
        <v>0</v>
      </c>
      <c r="Q63" s="28"/>
      <c r="R63" s="34"/>
      <c r="S63" s="33">
        <f t="shared" si="73"/>
        <v>0</v>
      </c>
      <c r="T63" s="28"/>
      <c r="U63" s="34"/>
      <c r="V63" s="33">
        <f t="shared" si="74"/>
        <v>0</v>
      </c>
    </row>
    <row r="64" spans="1:22" ht="23.25" customHeight="1" thickBot="1" x14ac:dyDescent="0.35">
      <c r="D64" s="26" t="s">
        <v>108</v>
      </c>
      <c r="E64" s="5">
        <v>30</v>
      </c>
      <c r="G64" s="6"/>
      <c r="I64" s="28"/>
      <c r="J64" s="37">
        <f>SUM(J4:J63)</f>
        <v>13</v>
      </c>
      <c r="K64" s="28"/>
      <c r="L64" s="28"/>
      <c r="M64" s="37">
        <f>SUM(M4:M63)</f>
        <v>14</v>
      </c>
      <c r="N64" s="80"/>
      <c r="O64" s="28"/>
      <c r="P64" s="37">
        <f>SUM(P4:P63)</f>
        <v>20</v>
      </c>
      <c r="Q64" s="28"/>
      <c r="R64" s="28"/>
      <c r="S64" s="37">
        <f>SUM(S4:S63)</f>
        <v>26</v>
      </c>
      <c r="T64" s="28"/>
      <c r="U64" s="28"/>
      <c r="V64" s="37">
        <f>SUM(V4:V63)</f>
        <v>0</v>
      </c>
    </row>
  </sheetData>
  <mergeCells count="38">
    <mergeCell ref="A24:A27"/>
    <mergeCell ref="A40:A41"/>
    <mergeCell ref="G48:G51"/>
    <mergeCell ref="U1:V1"/>
    <mergeCell ref="U2:V2"/>
    <mergeCell ref="A1:G1"/>
    <mergeCell ref="I1:J1"/>
    <mergeCell ref="L1:M1"/>
    <mergeCell ref="O1:P1"/>
    <mergeCell ref="R1:S1"/>
    <mergeCell ref="G36:G39"/>
    <mergeCell ref="G40:G43"/>
    <mergeCell ref="C44:C45"/>
    <mergeCell ref="G44:G47"/>
    <mergeCell ref="C32:C34"/>
    <mergeCell ref="G32:G35"/>
    <mergeCell ref="G52:G55"/>
    <mergeCell ref="C56:C58"/>
    <mergeCell ref="G56:G59"/>
    <mergeCell ref="G60:G63"/>
    <mergeCell ref="C52:C54"/>
    <mergeCell ref="C8:C10"/>
    <mergeCell ref="G8:G11"/>
    <mergeCell ref="C12:C13"/>
    <mergeCell ref="G12:G15"/>
    <mergeCell ref="C16:C18"/>
    <mergeCell ref="G16:G19"/>
    <mergeCell ref="G20:G23"/>
    <mergeCell ref="C24:C26"/>
    <mergeCell ref="G24:G27"/>
    <mergeCell ref="C28:C30"/>
    <mergeCell ref="G28:G31"/>
    <mergeCell ref="R2:S2"/>
    <mergeCell ref="C4:C6"/>
    <mergeCell ref="G4:G7"/>
    <mergeCell ref="O2:P2"/>
    <mergeCell ref="I2:J2"/>
    <mergeCell ref="L2:M2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"/>
  <sheetViews>
    <sheetView showGridLines="0" topLeftCell="A2" zoomScale="96" zoomScaleNormal="96" workbookViewId="0">
      <selection activeCell="B2" sqref="B2"/>
    </sheetView>
  </sheetViews>
  <sheetFormatPr defaultRowHeight="14.4" x14ac:dyDescent="0.3"/>
  <cols>
    <col min="1" max="1" width="7.6640625" customWidth="1"/>
    <col min="2" max="2" width="42.33203125" customWidth="1"/>
    <col min="3" max="3" width="16.6640625" customWidth="1"/>
    <col min="4" max="4" width="15.5546875" style="23" customWidth="1"/>
    <col min="5" max="5" width="27" customWidth="1"/>
    <col min="6" max="6" width="19.88671875" customWidth="1"/>
    <col min="8" max="8" width="18.44140625" customWidth="1"/>
    <col min="9" max="9" width="21.5546875" customWidth="1"/>
  </cols>
  <sheetData>
    <row r="1" spans="2:5" s="1" customFormat="1" ht="25.5" customHeight="1" thickBot="1" x14ac:dyDescent="0.35">
      <c r="D1" s="10"/>
    </row>
    <row r="2" spans="2:5" s="1" customFormat="1" ht="33" customHeight="1" thickBot="1" x14ac:dyDescent="0.35">
      <c r="B2" s="11" t="s">
        <v>132</v>
      </c>
      <c r="D2" s="10"/>
      <c r="E2" s="24" t="s">
        <v>109</v>
      </c>
    </row>
    <row r="3" spans="2:5" s="1" customFormat="1" ht="33" customHeight="1" x14ac:dyDescent="0.3">
      <c r="B3" s="12"/>
      <c r="D3" s="10"/>
    </row>
    <row r="4" spans="2:5" s="14" customFormat="1" ht="33" customHeight="1" x14ac:dyDescent="0.3">
      <c r="B4" s="13" t="str">
        <f>_xlfn.IFS(B2="Tuzla","Velika",B2="Doboj","Velika",B2="Gracanica","Gornja grupa srednje veličine",B2="Tesanj","Gornja grupa srednje veličine",B2="Gradacac","Donja grupa srednje veličine",B2="Teslic","Donja grupa srednje veličine",B2="Prnjavor","Donja grupa srednje veličine",B2="Kalesija","Donja grupa srednje veličine",B2="Zepce","Donja grupa srednje veličine")</f>
        <v>Donja grupa srednje veličine</v>
      </c>
      <c r="D4" s="15"/>
    </row>
    <row r="5" spans="2:5" s="14" customFormat="1" ht="33" customHeight="1" thickBot="1" x14ac:dyDescent="0.35">
      <c r="B5" s="16" t="s">
        <v>110</v>
      </c>
      <c r="C5" s="14">
        <f>_xlfn.IFS(B4="Gornja grupa srednje veličine",0.9,B4="Mala",0.75,B4="Velika",1, B4="Donja grupa srednje veličine", 0.85)</f>
        <v>0.85</v>
      </c>
      <c r="D5" s="15"/>
      <c r="E5" s="24" t="s">
        <v>111</v>
      </c>
    </row>
    <row r="6" spans="2:5" s="14" customFormat="1" ht="33" customHeight="1" thickBot="1" x14ac:dyDescent="0.35">
      <c r="B6" s="14" t="s">
        <v>112</v>
      </c>
      <c r="C6" s="17">
        <v>13</v>
      </c>
      <c r="D6" s="15"/>
      <c r="E6" s="25" t="s">
        <v>113</v>
      </c>
    </row>
    <row r="7" spans="2:5" s="14" customFormat="1" ht="33" customHeight="1" x14ac:dyDescent="0.3">
      <c r="B7" s="14" t="s">
        <v>114</v>
      </c>
      <c r="C7" s="18">
        <v>30</v>
      </c>
      <c r="D7" s="15"/>
      <c r="E7" s="24" t="s">
        <v>115</v>
      </c>
    </row>
    <row r="8" spans="2:5" s="14" customFormat="1" ht="33" customHeight="1" thickBot="1" x14ac:dyDescent="0.35">
      <c r="B8" s="14" t="s">
        <v>116</v>
      </c>
      <c r="C8" s="18">
        <f>+C7-C6</f>
        <v>17</v>
      </c>
      <c r="D8" s="15"/>
      <c r="E8" s="24" t="s">
        <v>117</v>
      </c>
    </row>
    <row r="9" spans="2:5" s="14" customFormat="1" ht="33" customHeight="1" thickBot="1" x14ac:dyDescent="0.35">
      <c r="B9" s="14" t="s">
        <v>118</v>
      </c>
      <c r="C9" s="17">
        <v>26</v>
      </c>
      <c r="D9" s="15"/>
      <c r="E9" s="25" t="s">
        <v>125</v>
      </c>
    </row>
    <row r="10" spans="2:5" s="14" customFormat="1" ht="33" customHeight="1" x14ac:dyDescent="0.3">
      <c r="B10" s="14" t="s">
        <v>119</v>
      </c>
      <c r="C10" s="18">
        <f>+C9-C6</f>
        <v>13</v>
      </c>
      <c r="D10" s="15"/>
      <c r="E10" s="24" t="s">
        <v>117</v>
      </c>
    </row>
    <row r="11" spans="2:5" s="14" customFormat="1" ht="33" customHeight="1" x14ac:dyDescent="0.3">
      <c r="B11" s="14" t="s">
        <v>120</v>
      </c>
      <c r="C11" s="19">
        <f>+C10/C8</f>
        <v>0.76470588235294112</v>
      </c>
      <c r="D11" s="15"/>
      <c r="E11" s="24" t="s">
        <v>117</v>
      </c>
    </row>
    <row r="12" spans="2:5" s="14" customFormat="1" ht="33" customHeight="1" x14ac:dyDescent="0.3">
      <c r="B12" s="14" t="s">
        <v>121</v>
      </c>
      <c r="C12" s="20">
        <f>_xlfn.IFS(C11&lt;27%,0,C11&lt;=60%,90000,C11&gt;60%, 160000)</f>
        <v>160000</v>
      </c>
      <c r="D12" s="15" t="s">
        <v>122</v>
      </c>
      <c r="E12" s="24" t="s">
        <v>123</v>
      </c>
    </row>
    <row r="13" spans="2:5" s="14" customFormat="1" ht="33" customHeight="1" x14ac:dyDescent="0.3">
      <c r="B13" s="21" t="s">
        <v>124</v>
      </c>
      <c r="C13" s="22">
        <f>+C12*C5</f>
        <v>136000</v>
      </c>
      <c r="D13" s="15" t="s">
        <v>122</v>
      </c>
      <c r="E13" s="24" t="s">
        <v>117</v>
      </c>
    </row>
  </sheetData>
  <sheetProtection sheet="1" objects="1" scenarios="1" selectLockedCells="1"/>
  <dataValidations count="2">
    <dataValidation type="list" allowBlank="1" showInputMessage="1" showErrorMessage="1" sqref="B2" xr:uid="{00000000-0002-0000-0100-000000000000}">
      <formula1>"TUZLA,DOBOJ,GRACANICA,TESANJ,GRADACAC,TESLIC,PRNJAVOR,KALESIJA,ZEPCE"</formula1>
    </dataValidation>
    <dataValidation type="list" allowBlank="1" showInputMessage="1" showErrorMessage="1" sqref="B3" xr:uid="{00000000-0002-0000-0100-000001000000}">
      <formula1>"BIHAC,BOSANSKA KRUPA,CAZIN,GRADISKA,KOSTAJNICA,KOZARSKA DUBICA,PRIJEDOR,SANSKI MOST,VELIKA KLADUSA"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Zepce</vt:lpstr>
      <vt:lpstr>Simulator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Sinisa Ubiparipovic</dc:creator>
  <cp:lastModifiedBy>Sinisa Ubiparipovic</cp:lastModifiedBy>
  <cp:lastPrinted>2017-04-12T07:17:21Z</cp:lastPrinted>
  <dcterms:created xsi:type="dcterms:W3CDTF">2017-04-03T11:52:19Z</dcterms:created>
  <dcterms:modified xsi:type="dcterms:W3CDTF">2017-11-07T14:54:40Z</dcterms:modified>
</cp:coreProperties>
</file>